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0920" windowHeight="100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Лист1!$D$1:$D$472</definedName>
  </definedNames>
  <calcPr calcId="124519"/>
</workbook>
</file>

<file path=xl/calcChain.xml><?xml version="1.0" encoding="utf-8"?>
<calcChain xmlns="http://schemas.openxmlformats.org/spreadsheetml/2006/main">
  <c r="F159" i="1"/>
  <c r="F158" s="1"/>
  <c r="F213" l="1"/>
  <c r="F254"/>
  <c r="F273"/>
  <c r="H383"/>
  <c r="G383"/>
  <c r="F383"/>
  <c r="H389"/>
  <c r="H388" s="1"/>
  <c r="G389"/>
  <c r="G388" s="1"/>
  <c r="F389"/>
  <c r="F388" s="1"/>
  <c r="H325"/>
  <c r="G325"/>
  <c r="F325"/>
  <c r="H323"/>
  <c r="G323"/>
  <c r="F323"/>
  <c r="H308" l="1"/>
  <c r="G308"/>
  <c r="F308"/>
  <c r="H369"/>
  <c r="H368" s="1"/>
  <c r="G369"/>
  <c r="G368" s="1"/>
  <c r="F369"/>
  <c r="F368" s="1"/>
  <c r="F197"/>
  <c r="G197"/>
  <c r="H462"/>
  <c r="H461" s="1"/>
  <c r="G462"/>
  <c r="G461" s="1"/>
  <c r="H442"/>
  <c r="G442"/>
  <c r="H432"/>
  <c r="G432"/>
  <c r="H400"/>
  <c r="G400"/>
  <c r="H398"/>
  <c r="G398"/>
  <c r="H396"/>
  <c r="G396"/>
  <c r="H386"/>
  <c r="H385" s="1"/>
  <c r="G386"/>
  <c r="G385" s="1"/>
  <c r="H379"/>
  <c r="G379"/>
  <c r="H381"/>
  <c r="H342"/>
  <c r="G342"/>
  <c r="H344"/>
  <c r="G344"/>
  <c r="H339"/>
  <c r="G339"/>
  <c r="H332"/>
  <c r="H331" s="1"/>
  <c r="G332"/>
  <c r="G331" s="1"/>
  <c r="H327"/>
  <c r="G327"/>
  <c r="H329"/>
  <c r="G329"/>
  <c r="H313"/>
  <c r="H312" s="1"/>
  <c r="G313"/>
  <c r="G312" s="1"/>
  <c r="H310"/>
  <c r="H307" s="1"/>
  <c r="H306" s="1"/>
  <c r="H305" s="1"/>
  <c r="H303"/>
  <c r="G303"/>
  <c r="H301"/>
  <c r="G301"/>
  <c r="H297"/>
  <c r="G297"/>
  <c r="H294"/>
  <c r="G294"/>
  <c r="G341" l="1"/>
  <c r="H341"/>
  <c r="H395"/>
  <c r="G395"/>
  <c r="H240"/>
  <c r="H239" s="1"/>
  <c r="G240"/>
  <c r="G239" s="1"/>
  <c r="H231"/>
  <c r="G231"/>
  <c r="F233"/>
  <c r="H203"/>
  <c r="H201" s="1"/>
  <c r="G203"/>
  <c r="G201" s="1"/>
  <c r="H187"/>
  <c r="H186" s="1"/>
  <c r="G187"/>
  <c r="G186" s="1"/>
  <c r="H189"/>
  <c r="H170"/>
  <c r="H169" s="1"/>
  <c r="H168" s="1"/>
  <c r="G170"/>
  <c r="G169" s="1"/>
  <c r="G168" s="1"/>
  <c r="H154"/>
  <c r="G154"/>
  <c r="H156"/>
  <c r="G156"/>
  <c r="H153" l="1"/>
  <c r="H152" s="1"/>
  <c r="G153"/>
  <c r="G152" s="1"/>
  <c r="H185"/>
  <c r="H200"/>
  <c r="H199" s="1"/>
  <c r="G200"/>
  <c r="G199" s="1"/>
  <c r="G99"/>
  <c r="G98" s="1"/>
  <c r="H128"/>
  <c r="H127" s="1"/>
  <c r="H126" s="1"/>
  <c r="G128"/>
  <c r="G127" s="1"/>
  <c r="G126" s="1"/>
  <c r="H124"/>
  <c r="G124"/>
  <c r="H117"/>
  <c r="H116" s="1"/>
  <c r="H115" s="1"/>
  <c r="G117"/>
  <c r="G116" s="1"/>
  <c r="G115" s="1"/>
  <c r="F113"/>
  <c r="F112" s="1"/>
  <c r="F111" s="1"/>
  <c r="H91"/>
  <c r="H90" s="1"/>
  <c r="G91"/>
  <c r="G90" s="1"/>
  <c r="H88"/>
  <c r="H87" s="1"/>
  <c r="G88"/>
  <c r="G87" s="1"/>
  <c r="G78"/>
  <c r="G77" s="1"/>
  <c r="H86" l="1"/>
  <c r="H85" s="1"/>
  <c r="G86"/>
  <c r="G85" s="1"/>
  <c r="F194"/>
  <c r="F191"/>
  <c r="F203" l="1"/>
  <c r="F200" s="1"/>
  <c r="F199" s="1"/>
  <c r="F450"/>
  <c r="F449" s="1"/>
  <c r="F201" l="1"/>
  <c r="H469"/>
  <c r="H468" s="1"/>
  <c r="H467" s="1"/>
  <c r="H466" s="1"/>
  <c r="H465" s="1"/>
  <c r="H464" s="1"/>
  <c r="G469"/>
  <c r="G468" s="1"/>
  <c r="G467" s="1"/>
  <c r="G466" s="1"/>
  <c r="G465" s="1"/>
  <c r="G464" s="1"/>
  <c r="F469"/>
  <c r="F468" s="1"/>
  <c r="F467" s="1"/>
  <c r="F466" s="1"/>
  <c r="F465" s="1"/>
  <c r="F464" s="1"/>
  <c r="H457"/>
  <c r="G457"/>
  <c r="H459"/>
  <c r="G459"/>
  <c r="F457"/>
  <c r="F459"/>
  <c r="F462"/>
  <c r="F461" s="1"/>
  <c r="F442"/>
  <c r="H444"/>
  <c r="G444"/>
  <c r="F444"/>
  <c r="H447"/>
  <c r="G447"/>
  <c r="F447"/>
  <c r="H407"/>
  <c r="H406" s="1"/>
  <c r="H405" s="1"/>
  <c r="H404" s="1"/>
  <c r="H403" s="1"/>
  <c r="G407"/>
  <c r="G406" s="1"/>
  <c r="G405" s="1"/>
  <c r="G404" s="1"/>
  <c r="G403" s="1"/>
  <c r="F407"/>
  <c r="F406" s="1"/>
  <c r="F405" s="1"/>
  <c r="F404" s="1"/>
  <c r="F403" s="1"/>
  <c r="H414"/>
  <c r="H413" s="1"/>
  <c r="G414"/>
  <c r="G413" s="1"/>
  <c r="F414"/>
  <c r="F413" s="1"/>
  <c r="H418"/>
  <c r="H417" s="1"/>
  <c r="G418"/>
  <c r="G417" s="1"/>
  <c r="F418"/>
  <c r="F417" s="1"/>
  <c r="H422"/>
  <c r="G422"/>
  <c r="F422"/>
  <c r="H427"/>
  <c r="H426" s="1"/>
  <c r="G427"/>
  <c r="G426" s="1"/>
  <c r="F427"/>
  <c r="F426" s="1"/>
  <c r="H429"/>
  <c r="G429"/>
  <c r="F430"/>
  <c r="F432"/>
  <c r="F436"/>
  <c r="F435" s="1"/>
  <c r="F434" s="1"/>
  <c r="H376"/>
  <c r="H375" s="1"/>
  <c r="G376"/>
  <c r="F376"/>
  <c r="F379"/>
  <c r="G381"/>
  <c r="F381"/>
  <c r="F386"/>
  <c r="F385" s="1"/>
  <c r="H391"/>
  <c r="G391"/>
  <c r="F391"/>
  <c r="H393"/>
  <c r="G393"/>
  <c r="F393"/>
  <c r="F396"/>
  <c r="F398"/>
  <c r="F400"/>
  <c r="F375" l="1"/>
  <c r="H425"/>
  <c r="H424" s="1"/>
  <c r="H421" s="1"/>
  <c r="G425"/>
  <c r="G424" s="1"/>
  <c r="G421" s="1"/>
  <c r="F441"/>
  <c r="F440" s="1"/>
  <c r="G456"/>
  <c r="G455" s="1"/>
  <c r="G454" s="1"/>
  <c r="G453" s="1"/>
  <c r="G452" s="1"/>
  <c r="F429"/>
  <c r="F425" s="1"/>
  <c r="F424" s="1"/>
  <c r="F421" s="1"/>
  <c r="F412"/>
  <c r="F411" s="1"/>
  <c r="F410" s="1"/>
  <c r="H441"/>
  <c r="H440" s="1"/>
  <c r="H439" s="1"/>
  <c r="H438" s="1"/>
  <c r="H456"/>
  <c r="H455" s="1"/>
  <c r="H454" s="1"/>
  <c r="H453" s="1"/>
  <c r="H452" s="1"/>
  <c r="H412"/>
  <c r="H411" s="1"/>
  <c r="H410" s="1"/>
  <c r="H374"/>
  <c r="H373" s="1"/>
  <c r="H372" s="1"/>
  <c r="H371" s="1"/>
  <c r="F456"/>
  <c r="F455" s="1"/>
  <c r="F454" s="1"/>
  <c r="F453" s="1"/>
  <c r="F452" s="1"/>
  <c r="F395"/>
  <c r="G412"/>
  <c r="G411" s="1"/>
  <c r="G410" s="1"/>
  <c r="G441"/>
  <c r="G440" s="1"/>
  <c r="G439" s="1"/>
  <c r="G438" s="1"/>
  <c r="G375"/>
  <c r="G374" s="1"/>
  <c r="G373" s="1"/>
  <c r="G372" s="1"/>
  <c r="G371" s="1"/>
  <c r="H348"/>
  <c r="G348"/>
  <c r="F348"/>
  <c r="H352"/>
  <c r="G352"/>
  <c r="F352"/>
  <c r="H355"/>
  <c r="G355"/>
  <c r="F355"/>
  <c r="H361"/>
  <c r="G361"/>
  <c r="F361"/>
  <c r="H364"/>
  <c r="H363" s="1"/>
  <c r="G364"/>
  <c r="G363" s="1"/>
  <c r="F364"/>
  <c r="F363" s="1"/>
  <c r="H366"/>
  <c r="G366"/>
  <c r="F366"/>
  <c r="H319"/>
  <c r="G319"/>
  <c r="F319"/>
  <c r="H321"/>
  <c r="G321"/>
  <c r="F321"/>
  <c r="F327"/>
  <c r="F329"/>
  <c r="F332"/>
  <c r="F331" s="1"/>
  <c r="H335"/>
  <c r="G335"/>
  <c r="F335"/>
  <c r="H337"/>
  <c r="G337"/>
  <c r="F337"/>
  <c r="F339"/>
  <c r="F342"/>
  <c r="F344"/>
  <c r="H247"/>
  <c r="H246" s="1"/>
  <c r="G247"/>
  <c r="G246" s="1"/>
  <c r="F247"/>
  <c r="F246" s="1"/>
  <c r="H249"/>
  <c r="G249"/>
  <c r="F249"/>
  <c r="H252"/>
  <c r="G252"/>
  <c r="F252"/>
  <c r="H255"/>
  <c r="G255"/>
  <c r="H257"/>
  <c r="G257"/>
  <c r="F255"/>
  <c r="F257"/>
  <c r="F259"/>
  <c r="F261"/>
  <c r="F263"/>
  <c r="F265"/>
  <c r="F267"/>
  <c r="F269"/>
  <c r="F271"/>
  <c r="F275"/>
  <c r="F277"/>
  <c r="H279"/>
  <c r="G279"/>
  <c r="F279"/>
  <c r="H281"/>
  <c r="G281"/>
  <c r="F281"/>
  <c r="G284"/>
  <c r="F284"/>
  <c r="H286"/>
  <c r="G286"/>
  <c r="F286"/>
  <c r="H288"/>
  <c r="G288"/>
  <c r="F288"/>
  <c r="H290"/>
  <c r="G290"/>
  <c r="F290"/>
  <c r="H292"/>
  <c r="G292"/>
  <c r="F292"/>
  <c r="F294"/>
  <c r="F297"/>
  <c r="H299"/>
  <c r="H296" s="1"/>
  <c r="G299"/>
  <c r="G296" s="1"/>
  <c r="F299"/>
  <c r="F301"/>
  <c r="F303"/>
  <c r="G310"/>
  <c r="G307" s="1"/>
  <c r="G306" s="1"/>
  <c r="G305" s="1"/>
  <c r="F310"/>
  <c r="F307" s="1"/>
  <c r="F313"/>
  <c r="F312" s="1"/>
  <c r="H211"/>
  <c r="G211"/>
  <c r="F211"/>
  <c r="H214"/>
  <c r="G214"/>
  <c r="F214"/>
  <c r="H216"/>
  <c r="G216"/>
  <c r="F216"/>
  <c r="F218"/>
  <c r="F220"/>
  <c r="F222"/>
  <c r="F224"/>
  <c r="F226"/>
  <c r="F231"/>
  <c r="F230" s="1"/>
  <c r="F229" s="1"/>
  <c r="F228" s="1"/>
  <c r="H233"/>
  <c r="H230" s="1"/>
  <c r="H229" s="1"/>
  <c r="H228" s="1"/>
  <c r="G233"/>
  <c r="G230" s="1"/>
  <c r="G229" s="1"/>
  <c r="G228" s="1"/>
  <c r="H237"/>
  <c r="H236" s="1"/>
  <c r="H235" s="1"/>
  <c r="G237"/>
  <c r="G236" s="1"/>
  <c r="G235" s="1"/>
  <c r="F237"/>
  <c r="F236" s="1"/>
  <c r="F235" s="1"/>
  <c r="F240"/>
  <c r="F239" s="1"/>
  <c r="F187"/>
  <c r="F186" s="1"/>
  <c r="G194"/>
  <c r="G189" s="1"/>
  <c r="G185" s="1"/>
  <c r="F183"/>
  <c r="F182" s="1"/>
  <c r="F181" s="1"/>
  <c r="F180" s="1"/>
  <c r="F174"/>
  <c r="F176"/>
  <c r="F178"/>
  <c r="F170"/>
  <c r="F169" s="1"/>
  <c r="F168" s="1"/>
  <c r="H166"/>
  <c r="H165" s="1"/>
  <c r="H164" s="1"/>
  <c r="H163" s="1"/>
  <c r="H162" s="1"/>
  <c r="H161" s="1"/>
  <c r="G166"/>
  <c r="G165" s="1"/>
  <c r="G164" s="1"/>
  <c r="G163" s="1"/>
  <c r="G162" s="1"/>
  <c r="G161" s="1"/>
  <c r="F166"/>
  <c r="F165" s="1"/>
  <c r="F164" s="1"/>
  <c r="F156"/>
  <c r="F154"/>
  <c r="H150"/>
  <c r="H149" s="1"/>
  <c r="H148" s="1"/>
  <c r="G150"/>
  <c r="G149" s="1"/>
  <c r="G148" s="1"/>
  <c r="F150"/>
  <c r="F149" s="1"/>
  <c r="F148" s="1"/>
  <c r="H140"/>
  <c r="H139" s="1"/>
  <c r="G140"/>
  <c r="G139" s="1"/>
  <c r="F140"/>
  <c r="F139" s="1"/>
  <c r="H145"/>
  <c r="H144" s="1"/>
  <c r="H143" s="1"/>
  <c r="G145"/>
  <c r="G144" s="1"/>
  <c r="G143" s="1"/>
  <c r="F145"/>
  <c r="F144" s="1"/>
  <c r="F143" s="1"/>
  <c r="F374" l="1"/>
  <c r="F373" s="1"/>
  <c r="F372" s="1"/>
  <c r="F371" s="1"/>
  <c r="F306"/>
  <c r="F305" s="1"/>
  <c r="G402"/>
  <c r="H402"/>
  <c r="F341"/>
  <c r="F439"/>
  <c r="F438" s="1"/>
  <c r="F190"/>
  <c r="F189" s="1"/>
  <c r="F185" s="1"/>
  <c r="F296"/>
  <c r="F402"/>
  <c r="H360"/>
  <c r="H359" s="1"/>
  <c r="H358" s="1"/>
  <c r="H334"/>
  <c r="H318" s="1"/>
  <c r="H317" s="1"/>
  <c r="H316" s="1"/>
  <c r="H315" s="1"/>
  <c r="F283"/>
  <c r="F251" s="1"/>
  <c r="H138"/>
  <c r="H137" s="1"/>
  <c r="F153"/>
  <c r="F152" s="1"/>
  <c r="H283"/>
  <c r="H251" s="1"/>
  <c r="H245" s="1"/>
  <c r="H244" s="1"/>
  <c r="H243" s="1"/>
  <c r="H242" s="1"/>
  <c r="G334"/>
  <c r="G318" s="1"/>
  <c r="G317" s="1"/>
  <c r="G316" s="1"/>
  <c r="G315" s="1"/>
  <c r="G351"/>
  <c r="G347" s="1"/>
  <c r="H351"/>
  <c r="H347" s="1"/>
  <c r="F334"/>
  <c r="F318" s="1"/>
  <c r="F163"/>
  <c r="F162" s="1"/>
  <c r="F161" s="1"/>
  <c r="G283"/>
  <c r="G251" s="1"/>
  <c r="G245" s="1"/>
  <c r="G244" s="1"/>
  <c r="G243" s="1"/>
  <c r="G242" s="1"/>
  <c r="F351"/>
  <c r="F347" s="1"/>
  <c r="G360"/>
  <c r="G359" s="1"/>
  <c r="G358" s="1"/>
  <c r="F360"/>
  <c r="F359" s="1"/>
  <c r="F358" s="1"/>
  <c r="F173"/>
  <c r="F172" s="1"/>
  <c r="H210"/>
  <c r="H209" s="1"/>
  <c r="H208" s="1"/>
  <c r="H207" s="1"/>
  <c r="H206" s="1"/>
  <c r="G210"/>
  <c r="G209" s="1"/>
  <c r="G208" s="1"/>
  <c r="G207" s="1"/>
  <c r="G206" s="1"/>
  <c r="H147"/>
  <c r="F210"/>
  <c r="F209" s="1"/>
  <c r="F208" s="1"/>
  <c r="F207" s="1"/>
  <c r="F206" s="1"/>
  <c r="G138"/>
  <c r="G137" s="1"/>
  <c r="G147"/>
  <c r="F138"/>
  <c r="F137" s="1"/>
  <c r="H103"/>
  <c r="G103"/>
  <c r="F103"/>
  <c r="H105"/>
  <c r="G105"/>
  <c r="F105"/>
  <c r="H109"/>
  <c r="H108" s="1"/>
  <c r="H107" s="1"/>
  <c r="G109"/>
  <c r="G108" s="1"/>
  <c r="G107" s="1"/>
  <c r="F109"/>
  <c r="F108" s="1"/>
  <c r="F107" s="1"/>
  <c r="H113"/>
  <c r="H112" s="1"/>
  <c r="H111" s="1"/>
  <c r="G113"/>
  <c r="G112" s="1"/>
  <c r="G111" s="1"/>
  <c r="F117"/>
  <c r="F116" s="1"/>
  <c r="F115" s="1"/>
  <c r="H122"/>
  <c r="H121" s="1"/>
  <c r="H120" s="1"/>
  <c r="H119" s="1"/>
  <c r="G122"/>
  <c r="G121" s="1"/>
  <c r="G120" s="1"/>
  <c r="G119" s="1"/>
  <c r="F122"/>
  <c r="F124"/>
  <c r="F128"/>
  <c r="F127" s="1"/>
  <c r="F126" s="1"/>
  <c r="F132"/>
  <c r="F131" s="1"/>
  <c r="F135"/>
  <c r="F134" s="1"/>
  <c r="H96"/>
  <c r="H95" s="1"/>
  <c r="H94" s="1"/>
  <c r="H93" s="1"/>
  <c r="G96"/>
  <c r="G95" s="1"/>
  <c r="G94" s="1"/>
  <c r="G93" s="1"/>
  <c r="F99"/>
  <c r="F98" s="1"/>
  <c r="F96"/>
  <c r="F95" s="1"/>
  <c r="F91"/>
  <c r="F90" s="1"/>
  <c r="F88"/>
  <c r="F87" s="1"/>
  <c r="F83"/>
  <c r="F82" s="1"/>
  <c r="F78"/>
  <c r="F77" s="1"/>
  <c r="H75"/>
  <c r="G75"/>
  <c r="F75"/>
  <c r="H71"/>
  <c r="G71"/>
  <c r="F71"/>
  <c r="H67"/>
  <c r="H66" s="1"/>
  <c r="H65" s="1"/>
  <c r="H64" s="1"/>
  <c r="H63" s="1"/>
  <c r="H62" s="1"/>
  <c r="G67"/>
  <c r="G66" s="1"/>
  <c r="G65" s="1"/>
  <c r="G64" s="1"/>
  <c r="G63" s="1"/>
  <c r="G62" s="1"/>
  <c r="F67"/>
  <c r="F66" s="1"/>
  <c r="F65" s="1"/>
  <c r="F64" s="1"/>
  <c r="F63" s="1"/>
  <c r="F62" s="1"/>
  <c r="H59"/>
  <c r="H58" s="1"/>
  <c r="G59"/>
  <c r="G58" s="1"/>
  <c r="F59"/>
  <c r="F58" s="1"/>
  <c r="H49"/>
  <c r="G49"/>
  <c r="H53"/>
  <c r="G53"/>
  <c r="H55"/>
  <c r="G55"/>
  <c r="F55"/>
  <c r="F53"/>
  <c r="F49"/>
  <c r="H44"/>
  <c r="H43" s="1"/>
  <c r="H42" s="1"/>
  <c r="H41" s="1"/>
  <c r="G44"/>
  <c r="G43" s="1"/>
  <c r="G42" s="1"/>
  <c r="G41" s="1"/>
  <c r="F44"/>
  <c r="F43" s="1"/>
  <c r="F42" s="1"/>
  <c r="F41" s="1"/>
  <c r="H35"/>
  <c r="G35"/>
  <c r="H38"/>
  <c r="G38"/>
  <c r="F38"/>
  <c r="F35"/>
  <c r="H32"/>
  <c r="G32"/>
  <c r="F32"/>
  <c r="H29"/>
  <c r="G29"/>
  <c r="F29"/>
  <c r="H26"/>
  <c r="G26"/>
  <c r="F26"/>
  <c r="H22"/>
  <c r="G22"/>
  <c r="F22"/>
  <c r="H17"/>
  <c r="H16" s="1"/>
  <c r="H15" s="1"/>
  <c r="H14" s="1"/>
  <c r="G17"/>
  <c r="G16" s="1"/>
  <c r="G15" s="1"/>
  <c r="G14" s="1"/>
  <c r="F17"/>
  <c r="F16" s="1"/>
  <c r="F15" s="1"/>
  <c r="F14" s="1"/>
  <c r="F147" l="1"/>
  <c r="H346"/>
  <c r="H205" s="1"/>
  <c r="G346"/>
  <c r="G205" s="1"/>
  <c r="F346"/>
  <c r="H70"/>
  <c r="G70"/>
  <c r="F70"/>
  <c r="F317"/>
  <c r="F316" s="1"/>
  <c r="F315" s="1"/>
  <c r="G52"/>
  <c r="G48" s="1"/>
  <c r="G47" s="1"/>
  <c r="G46" s="1"/>
  <c r="F245"/>
  <c r="F244" s="1"/>
  <c r="F243" s="1"/>
  <c r="F242" s="1"/>
  <c r="F52"/>
  <c r="F48" s="1"/>
  <c r="F47" s="1"/>
  <c r="F46" s="1"/>
  <c r="F102"/>
  <c r="F101" s="1"/>
  <c r="G102"/>
  <c r="G101" s="1"/>
  <c r="G81" s="1"/>
  <c r="F121"/>
  <c r="F120" s="1"/>
  <c r="F119" s="1"/>
  <c r="H28"/>
  <c r="H21" s="1"/>
  <c r="H20" s="1"/>
  <c r="H19" s="1"/>
  <c r="H52"/>
  <c r="H48" s="1"/>
  <c r="H47" s="1"/>
  <c r="H46" s="1"/>
  <c r="G28"/>
  <c r="G21" s="1"/>
  <c r="G20" s="1"/>
  <c r="G19" s="1"/>
  <c r="F28"/>
  <c r="F21" s="1"/>
  <c r="F20" s="1"/>
  <c r="F19" s="1"/>
  <c r="H102"/>
  <c r="H101" s="1"/>
  <c r="H81" s="1"/>
  <c r="F130"/>
  <c r="F86"/>
  <c r="F85" s="1"/>
  <c r="F94"/>
  <c r="F93" s="1"/>
  <c r="F205" l="1"/>
  <c r="H69"/>
  <c r="H13" s="1"/>
  <c r="H471" s="1"/>
  <c r="G69"/>
  <c r="G13" s="1"/>
  <c r="G471" s="1"/>
  <c r="F81"/>
  <c r="F69" l="1"/>
  <c r="F13" s="1"/>
  <c r="F471" s="1"/>
</calcChain>
</file>

<file path=xl/sharedStrings.xml><?xml version="1.0" encoding="utf-8"?>
<sst xmlns="http://schemas.openxmlformats.org/spreadsheetml/2006/main" count="1620" uniqueCount="422">
  <si>
    <t xml:space="preserve">к решению районного Собрания </t>
  </si>
  <si>
    <t xml:space="preserve">«О бюджете Ершовского муниципального района </t>
  </si>
  <si>
    <t>(тыс.рублей)</t>
  </si>
  <si>
    <t>Наименование</t>
  </si>
  <si>
    <t>Код подраздела</t>
  </si>
  <si>
    <t>Код целевой статьи</t>
  </si>
  <si>
    <t>Код вида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</si>
  <si>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</si>
  <si>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</si>
  <si>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</si>
  <si>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410 00 00000</t>
  </si>
  <si>
    <t>Обеспечение деятельности представительного органа местного самоуправления</t>
  </si>
  <si>
    <t>411 00 00000</t>
  </si>
  <si>
    <t>Расходы на обеспечение деятельности главы   муниципального образования</t>
  </si>
  <si>
    <t>411 00 02000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</si>
  <si>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</si>
  <si>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</si>
  <si>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исполнительной власти</t>
  </si>
  <si>
    <t>413 00 00000</t>
  </si>
  <si>
    <t>Расходы на обеспечение функций центрального аппарата</t>
  </si>
  <si>
    <t>413 00 02200</t>
  </si>
  <si>
    <t>Закупка товаров, работ и услуг для государственных (муниципальных) нужд</t>
  </si>
  <si>
    <t>Иные бюджетные ассигнования</t>
  </si>
  <si>
    <t>Уплата земельного налога, налога на имущество  и транспортного налога органами местного самоуправления</t>
  </si>
  <si>
    <t>413 00 06100</t>
  </si>
  <si>
    <t>Осуществление переданных государственных полномочий субъекта РФ</t>
  </si>
  <si>
    <t>413 00 70000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</si>
  <si>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 фонды  Российской  Федерации ,  обеспечение деятельности штатных работников</t>
  </si>
  <si>
    <t>413 00 77120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</si>
  <si>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</si>
  <si>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413 00 77Б00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</si>
  <si>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</si>
  <si>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413 00 76500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</si>
  <si>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</si>
  <si>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413 00 76600</t>
  </si>
  <si>
    <t>Судебная система</t>
  </si>
  <si>
    <t>Осуществление переданных полномочий Российской Федерации</t>
  </si>
  <si>
    <t>900 00 00000</t>
  </si>
  <si>
    <t>Осуществление переданных полномочий Российской Федерации за счет субвенций из федерального бюджета</t>
  </si>
  <si>
    <t>902 00 00000</t>
  </si>
  <si>
    <r>
      <t xml:space="preserve">Осуществление </t>
    </r>
    <r>
      <rPr>
        <sz val="10"/>
        <color rgb="FF000000"/>
        <rFont val="Times New Roman"/>
        <family val="1"/>
        <charset val="204"/>
      </rPr>
      <t>полномочий по составлению (изменению) списков кандидатов в присяжные заседатели федеральных судов общей юрисдикции в Российской Федерации</t>
    </r>
  </si>
  <si>
    <t>902 00 51200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</si>
  <si>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</si>
  <si>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полномочий из бюджетов поселений</t>
  </si>
  <si>
    <t>413 00 03000</t>
  </si>
  <si>
    <t>Межбюджетные трансферты , передаваемые бюджетам муниципальных районов из бюджетов поселений на осуществление части полномочий по решению  вопросов местного значения в соответствии с заключенными соглашениями в части формирования и исполнения бюджетов поселений</t>
  </si>
  <si>
    <t>413 00 03010</t>
  </si>
  <si>
    <t>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</t>
  </si>
  <si>
    <t>413 00 03020</t>
  </si>
  <si>
    <t>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бюджета, областным государственным автономным и бюджетным учреждениям, иным юридическим лицам, не являющимся участниками бюджетного процесса, расположенным на территориях муниципальных образований области</t>
  </si>
  <si>
    <t>413 00 77150</t>
  </si>
  <si>
    <t>Резервные фонды</t>
  </si>
  <si>
    <t>Программа муниципального образования</t>
  </si>
  <si>
    <t>770 00 00000</t>
  </si>
  <si>
    <t>Развитие муниципального управления Ершовского муниципального района до 2025 года</t>
  </si>
  <si>
    <t>773 01 00000</t>
  </si>
  <si>
    <t>Управление резервными средствами»</t>
  </si>
  <si>
    <t>773 01 00001</t>
  </si>
  <si>
    <t>Средства, выделяемые из резервного фонда администрации Ершовского муниципального района»</t>
  </si>
  <si>
    <t>Другие общегосударственные вопросы</t>
  </si>
  <si>
    <t>Обеспечение деятельности учреждений (оказание государственных услуг, выполнение работ)</t>
  </si>
  <si>
    <t>430 00 00000</t>
  </si>
  <si>
    <t>Расходы на обеспечение деятельности муниципальных казенных учреждений</t>
  </si>
  <si>
    <t>430 00 04200</t>
  </si>
  <si>
    <t>Уплата земельного налога, налога на имущество  и транспортного налога казенными учреждениями</t>
  </si>
  <si>
    <t>430 00 06200</t>
  </si>
  <si>
    <t>Мероприятия в сфере приватизации и продажи муниципального имущества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</si>
  <si>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</si>
  <si>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Программы муниципального образования</t>
  </si>
  <si>
    <t>Развитие системы образования на территории Ершовского муниципального района до 2025 года</t>
  </si>
  <si>
    <t>718 00 01100</t>
  </si>
  <si>
    <t>Информационное общество Ершовского муниципального района на 2021-2025 годы</t>
  </si>
  <si>
    <t>760 00 00000</t>
  </si>
  <si>
    <t>подпрограмма «Развитие информационного общества Ершовского муниципального района»</t>
  </si>
  <si>
    <t>761 00 01100</t>
  </si>
  <si>
    <t>Развитие информационного общества</t>
  </si>
  <si>
    <t xml:space="preserve"> подпрограмма «Информационное партнерство органов местного самоуправления со средствами массовой информации»</t>
  </si>
  <si>
    <t>762 00 00000</t>
  </si>
  <si>
    <t>Информационное партнерство органов местного самоуправления со средствами массовой информации</t>
  </si>
  <si>
    <t>762 00 01100</t>
  </si>
  <si>
    <t>подпрограмма «Развитие местного самоуправления в Ершовском муниципальном районе»</t>
  </si>
  <si>
    <t>771 01 00000</t>
  </si>
  <si>
    <t>Развитие местного самоуправления в Ершовском муниципальном районе</t>
  </si>
  <si>
    <t>771 01 01100</t>
  </si>
  <si>
    <t>772 01 00000</t>
  </si>
  <si>
    <t>Развитие муниципальной службы в Ершовском муниципальном районе</t>
  </si>
  <si>
    <t>772 01 01100</t>
  </si>
  <si>
    <t>Профилактика правонарушений и противодействие незаконному обороту наркотических средств в Ершовском муниципальном районе до 2025 года</t>
  </si>
  <si>
    <t>790 00 00000</t>
  </si>
  <si>
    <t>подпрограмма «Профилактика правонарушений и усиление борьбы с преступностью на территории Ершовского муниципального района»</t>
  </si>
  <si>
    <t>791 00 01100</t>
  </si>
  <si>
    <t>792 00 01100</t>
  </si>
  <si>
    <t>Профилактика терроризма и экстремизма, а также минимизации и ликвидации последствий терроризма, экстремизма на территории Ершовского муниципального района до 2025 года</t>
  </si>
  <si>
    <t>830 00 00000</t>
  </si>
  <si>
    <t>Мероприятия по профилактике терроризма</t>
  </si>
  <si>
    <t>830 00 01100</t>
  </si>
  <si>
    <t>Защита прав потребителей в Ершовском муниципальном районе на 2021- 2025 годы</t>
  </si>
  <si>
    <t>831 00 00000</t>
  </si>
  <si>
    <t>Мероприятия по защите прав потребителей</t>
  </si>
  <si>
    <t>831 00 01100</t>
  </si>
  <si>
    <t>Инвестиционное развитие Ершовского муниципального района на 2021-2025 годы</t>
  </si>
  <si>
    <t>833 00 00000</t>
  </si>
  <si>
    <t>подпрограмма «Проведение мероприятий по инвестиционной политике»</t>
  </si>
  <si>
    <t>833 00 01100</t>
  </si>
  <si>
    <t>Энергосбережение и повышение энергетической эффективности Ершовского муниципального района на 2021-2025 годы</t>
  </si>
  <si>
    <t>811 00 00000</t>
  </si>
  <si>
    <t>подпрограмма «Энергосбережение и повышение энергетической эффективности Ершовского муниципального района»</t>
  </si>
  <si>
    <t>811 01 00000</t>
  </si>
  <si>
    <t>Осуществление мероприятий в области энергосбережения и повышения энергетической эффективности</t>
  </si>
  <si>
    <t>Осуществление мероприятий в области энергосбережения и повышения энергетической эффективности за счет средств местного бюджета</t>
  </si>
  <si>
    <t>811 01 01100</t>
  </si>
  <si>
    <t>Улучшение условий и охраны труда на рабочих местах в Ершовском муниципальном районе на 2021-2025годы</t>
  </si>
  <si>
    <t>860 00 00000</t>
  </si>
  <si>
    <t>подпрограмма «Улучшение условий и охраны труда на рабочих местах в Ершовском муниципальном районе»</t>
  </si>
  <si>
    <t>861 00 01100</t>
  </si>
  <si>
    <t>Расходы по исполнению отдельных обязательств</t>
  </si>
  <si>
    <t>990 00 00000</t>
  </si>
  <si>
    <t>Исполнение судебных решений, не связанных с погашением кредиторской задолженности</t>
  </si>
  <si>
    <t>992 00 00000</t>
  </si>
  <si>
    <t>Расходы по исполнительным листам</t>
  </si>
  <si>
    <t>992 00 94100</t>
  </si>
  <si>
    <t>Внепрограммные мероприятия</t>
  </si>
  <si>
    <t>993 00 00000</t>
  </si>
  <si>
    <t>Внепрограммные мероприятия в сфере общегосударственных вопросов</t>
  </si>
  <si>
    <t>993 00 10100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</si>
  <si>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</si>
  <si>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</si>
  <si>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от чрезвычайных ситуаций , обеспечение пожарной безопасности в Ершовском муниципальном  районе до 2025года</t>
  </si>
  <si>
    <t>820 00 00000</t>
  </si>
  <si>
    <t>подпрограмма «Защита населения и территорий от чрезвычайных ситуаций»</t>
  </si>
  <si>
    <t>822 00 01100</t>
  </si>
  <si>
    <t>Национальная экономика</t>
  </si>
  <si>
    <t>Сельское хозяйство и рыболовство</t>
  </si>
  <si>
    <t>450 00 70000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</si>
  <si>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</si>
  <si>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450 00 77130</t>
  </si>
  <si>
    <t>Водное хозяйство</t>
  </si>
  <si>
    <t>Осуществление расходов за счет средств, выделяемых из резервного фонда Правительства Саратовской области</t>
  </si>
  <si>
    <t>Иные межбюджетные трансферты за счет средств, выделяемых из резервного фонда Правительства Саратовской области</t>
  </si>
  <si>
    <t>Иные межбюджетные трансферты за счет средств, выделяемых из резервного фонда Правительства Саратовской области, на выполнение работ по аккумуляции (закачке) воды в пруды и водохранилища</t>
  </si>
  <si>
    <t>Дорожное хозяйство (дорожные фонды)</t>
  </si>
  <si>
    <t>Развитие транспортной системы Ершовского муниципального района на 2021-2025 годы</t>
  </si>
  <si>
    <t>780 00 00000</t>
  </si>
  <si>
    <t>подпрограмма « Капитальный ремонт, ремонт и содержание автомобильных дорог местного значения, находящихся в муниципальной собственности района»</t>
  </si>
  <si>
    <t>783 00 00000</t>
  </si>
  <si>
    <t>Капитальный ремонт, ремонт и содержание автомобильных дорог местного значения, находящихся в муниципальной собственности района за счет средств районного дорожного фонда</t>
  </si>
  <si>
    <t>783 00 10600</t>
  </si>
  <si>
    <t>Капитальный ремонт, ремонт и содержание автомобильных дорог местного значения, находящихся в муниципальной собственности района за счет средств районного дорожного фонда (акцизы)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</si>
  <si>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</si>
  <si>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</si>
  <si>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</si>
  <si>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Паспортизация муниципальных автомобильных дорог местного значения общего пользования муниципального образования</t>
  </si>
  <si>
    <t>784 00 10310</t>
  </si>
  <si>
    <t>Паспортизация муниципальных автомобильных дорог местного значения общего пользования муниципального района за счет средств районного дорожного фонда</t>
  </si>
  <si>
    <t>784 00 10311</t>
  </si>
  <si>
    <t>Другие вопросы в области национальной экономики</t>
  </si>
  <si>
    <t>440 00 00000</t>
  </si>
  <si>
    <t>Мероприятия по землеустройству и землепользованию</t>
  </si>
  <si>
    <t>440 00 06700</t>
  </si>
  <si>
    <t>Уточнение сведений о границах населенных пунктов и территориальных зон в Едином государственном реестре недвижимости</t>
  </si>
  <si>
    <t>440 00 78800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</si>
  <si>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</si>
  <si>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440 00 S8800</t>
  </si>
  <si>
    <t>Развитие малого и среднего предпринимательства в Ершовском муниципальном районе на 2021-2025годы</t>
  </si>
  <si>
    <t>750 00 00000</t>
  </si>
  <si>
    <t>подпрограмма «Развитие малого и среднего предпринимательства»</t>
  </si>
  <si>
    <t>751 00 00000</t>
  </si>
  <si>
    <t>Развитие малого и среднего предпринимательства</t>
  </si>
  <si>
    <t>751 00 01100</t>
  </si>
  <si>
    <t>Жилищно-коммунальное хозяйство</t>
  </si>
  <si>
    <t>Муниципальная адресная программа ЕМР "Переселение граждан из аварийного жилищного фонда на 2022-2025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</si>
  <si>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</si>
  <si>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620 F3 00000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</si>
  <si>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</si>
  <si>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</si>
  <si>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Образование</t>
  </si>
  <si>
    <t>Дошкольное образование</t>
  </si>
  <si>
    <t>710 00 00000</t>
  </si>
  <si>
    <t>подпрограмма «Развитие системы дошкольного образования»</t>
  </si>
  <si>
    <t>711 01 00000</t>
  </si>
  <si>
    <t>Развитие системы дошкольного образования</t>
  </si>
  <si>
    <t>711 01 01100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</si>
  <si>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</si>
  <si>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</si>
  <si>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образовательной деятельности муниципальных дошкольных образовательных организаций</t>
  </si>
  <si>
    <t>711 01 76700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</si>
  <si>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</si>
  <si>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711 01 76900</t>
  </si>
  <si>
    <t>Проведение капитального и текущего ремонтов муниципальных образовательных организаций</t>
  </si>
  <si>
    <t>Проведение капитального и текущего ремонтов муниципальных образовательных организаций за счет средств местного бюджета</t>
  </si>
  <si>
    <t>Проведение строительного контроля при проведении капитального и текущего ремонтов муниципальных образовательных организаций за счет средств местного бюджета</t>
  </si>
  <si>
    <t>711 01 S2Г01</t>
  </si>
  <si>
    <t>Оснащение и укрепление материально-технической базы образовательных организаций</t>
  </si>
  <si>
    <t>Оснащение и укрепление материально-технической базы образовательных организаций за счет средств местного бюджета</t>
  </si>
  <si>
    <t>711 01 01104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</si>
  <si>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</si>
  <si>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Общее образование</t>
  </si>
  <si>
    <t>подпрограмма «Дети Ершовского муниципального района»</t>
  </si>
  <si>
    <t>712 00 01100</t>
  </si>
  <si>
    <t>подпрограмма «Развитие системы общего и дополнительного образования»</t>
  </si>
  <si>
    <t>715 01 00000</t>
  </si>
  <si>
    <t>Развитие системы общего и дополнительного образования</t>
  </si>
  <si>
    <t>715 01 01100</t>
  </si>
  <si>
    <t>Обеспечение образовательной деятельности муниципальных общеобразовательных учреждений</t>
  </si>
  <si>
    <t>715 01 77000</t>
  </si>
  <si>
    <t>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</si>
  <si>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715 01 77200</t>
  </si>
  <si>
    <t>Оснащение оборудованием, мебелью, инвентарем, средствами обучения и воспитания, а также оснащение библиотечного фонда муниципальных образовательных организаций</t>
  </si>
  <si>
    <t>715 01 78870</t>
  </si>
  <si>
    <t>715 01 S2Г01</t>
  </si>
  <si>
    <t>715 01 S2Г06</t>
  </si>
  <si>
    <t>715 01 01104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</si>
  <si>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</si>
  <si>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715 01 L3030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</si>
  <si>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</si>
  <si>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715 01 L3040</t>
  </si>
  <si>
    <t>Реализация регионального проекта (программы) в целях выполнения задач федерального проекта «Современная школа»</t>
  </si>
  <si>
    <t>715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</si>
  <si>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</si>
  <si>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715 E1 51720</t>
  </si>
  <si>
    <t>Обеспечение условий для создания центров образования цифрового и  гуманитарного профилей детей (в рамках достижения соответствующих результатов федерального проекта)  (в части расходов на оплату труда с начислениями)</t>
  </si>
  <si>
    <t>Мероприятия в целях выполнения задач регионального проекта на обновление материально- технической базы для формирования у обучающихся современных технологических и гуманитарных навыков</t>
  </si>
  <si>
    <t>715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</si>
  <si>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</si>
  <si>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715 E4 52130</t>
  </si>
  <si>
    <t>подпрограмма «Обеспечение условий безопасности муниципальных учреждений образования»</t>
  </si>
  <si>
    <t>716 00 01100</t>
  </si>
  <si>
    <t>подпрограмма «Развитие кадрового потенциала в образовательных организациях»</t>
  </si>
  <si>
    <t>717 00 01100</t>
  </si>
  <si>
    <t>Дополнительное образование детей</t>
  </si>
  <si>
    <t>Развитие системы образования на территории Ершовского муниципального  района до 2025 года</t>
  </si>
  <si>
    <t>Основное мероприятие: «Персонифицированное финансирование дополнительного образования детей»</t>
  </si>
  <si>
    <t>715 01 01101</t>
  </si>
  <si>
    <t>Реализация регионального проекта (программы) в целях выполнения задач федерального проекта «Успех каждого ребенка»</t>
  </si>
  <si>
    <t>715 E2 00000</t>
  </si>
  <si>
    <t>Оснащение (обновление материально-технической базы) оборудованием, средствами обучения и воспитания 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</si>
  <si>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715 E2 51710</t>
  </si>
  <si>
    <t>Реализация регионального проекта (программы) в целях выполнения задач федерального проекта «Цифровая образовательная среда»</t>
  </si>
  <si>
    <t>Обеспечение функционирования центров цифрового образования детей «IT-куб» (в рамках достижения соответствующих результатов федерального проекта) (за исключением расходов на оплату труда с начислениями)</t>
  </si>
  <si>
    <t>Обеспечение функционирования центров цифрового образования детей «IT-куб» (в рамках достижения соответствующих результатов федерального проекта) (в части расходов на оплату труда с начислениями)</t>
  </si>
  <si>
    <t>715 04 02500</t>
  </si>
  <si>
    <t>Обеспечение сохранения достигнутых показателей повышения оплаты труда отдельных категорий работников бюджетной сферы</t>
  </si>
  <si>
    <t>715 04 72500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</si>
  <si>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</si>
  <si>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715 04 S2500</t>
  </si>
  <si>
    <t>Социальная поддержка и социальное обслуживание граждан Ершовского муниципального района на 2021-2025 годы</t>
  </si>
  <si>
    <t>800 00 00000</t>
  </si>
  <si>
    <t>801 00 01100</t>
  </si>
  <si>
    <t>Другие вопросы в области образования</t>
  </si>
  <si>
    <t>430 00 70000</t>
  </si>
  <si>
    <t>Осуществление  государственных полномочий 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обучающихся по образовательным программам  начального общего образования на дому детей – инвалидов и 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финансирование расходов на присмотр и уход за детьми дошкольного возраста муниципальных образовательных организаций, реализующих образовательную программу дошкольного образования</t>
  </si>
  <si>
    <t>430 00 77300</t>
  </si>
  <si>
    <t>Осуществление 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</si>
  <si>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430 00 77800</t>
  </si>
  <si>
    <t>Развитие системы образования на территории Ершовского муниципального  района до 2023 года</t>
  </si>
  <si>
    <t>Реализация национального проекта (программы) в целях выполнения задач федерального проекта «патриотическое воспитание граждан»</t>
  </si>
  <si>
    <t>715 EB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</si>
  <si>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</si>
  <si>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715 EB 51790</t>
  </si>
  <si>
    <t>Культура, кинематография</t>
  </si>
  <si>
    <t>Культура</t>
  </si>
  <si>
    <t>Культура Ершовского муниципального района Саратовской области до 2025 года</t>
  </si>
  <si>
    <t>730 00 00000</t>
  </si>
  <si>
    <t>731 00 00000</t>
  </si>
  <si>
    <t>Основное мероприятие «Развитие культуры Ершовского муниципального района»</t>
  </si>
  <si>
    <t>731 00 01100</t>
  </si>
  <si>
    <t>Проведение капитального и текущего ремонтов, техническое оснащение муниципальных учреждений культурно - досугового типа</t>
  </si>
  <si>
    <t>731 00 74020</t>
  </si>
  <si>
    <t>Государственная поддержка отрасли культуры (комплектование книжных фондов муниципальных общедоступных библиотек)</t>
  </si>
  <si>
    <t>731 00 L5191</t>
  </si>
  <si>
    <t>Реализация регионального проекта (программы) в целях выполнения задач федерального проекта «Творческие люди»</t>
  </si>
  <si>
    <t>731 A2 00000</t>
  </si>
  <si>
    <t>Государственная поддержка отрасли культуры (государственная поддержка лучших сельских учреждений культуры)</t>
  </si>
  <si>
    <t>731 A2 55192</t>
  </si>
  <si>
    <t>подпрограмма  «Гармонизация    межнациональных и межконфессиональных отношений Ершовского муниципального района»</t>
  </si>
  <si>
    <t>732 00 01100</t>
  </si>
  <si>
    <t>734 00 01100</t>
  </si>
  <si>
    <t>736 00 00000</t>
  </si>
  <si>
    <t>Обеспечение  сохранения достигнутых показателей повышения оплаты труда отдельных категорий работников бюджетной сферы</t>
  </si>
  <si>
    <t>736 00 72500</t>
  </si>
  <si>
    <t>736 00 S2500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</si>
  <si>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учреждений культуры</t>
  </si>
  <si>
    <t>470 00 7999У</t>
  </si>
  <si>
    <t>Социальная политика</t>
  </si>
  <si>
    <t>Пенсионное обеспечение</t>
  </si>
  <si>
    <t>802 01 00000</t>
  </si>
  <si>
    <t>Доплаты к пенсиям муниципальным служащим</t>
  </si>
  <si>
    <t>802 01 01117</t>
  </si>
  <si>
    <t>Социальное обеспечение и иные выплаты населению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</si>
  <si>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</si>
  <si>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</si>
  <si>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802 01 77110</t>
  </si>
  <si>
    <t>803 01 00000</t>
  </si>
  <si>
    <t>Предоставление ежемесячной денежной выплаты на оплату жилого помещения и коммунальных услуг медицинским и фармацевтическим работникам муниципальных учреждений здравоохранения, проживающим и работающим в сельской местности</t>
  </si>
  <si>
    <t>803 01 01115</t>
  </si>
  <si>
    <t>Охрана семьи и детства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</si>
  <si>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</si>
  <si>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Подпрограмма «Развитие системы дошкольного образования»</t>
  </si>
  <si>
    <t xml:space="preserve"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 </t>
  </si>
  <si>
    <t>711 01 77900</t>
  </si>
  <si>
    <t>Компенсация по обеспечению бесплатного двухразового питания обучающихся с ограниченными возможностями здоровья, находящимся на индивидуальном обучении на дому, их родителям (законным представителям)</t>
  </si>
  <si>
    <t>715 01 01105</t>
  </si>
  <si>
    <t>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</si>
  <si>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715 01 77160</t>
  </si>
  <si>
    <t>Обеспечение населения доступным жильем и развитие жилищно-коммунальной инфраструктуры Ершовского муниципального района на 2021-2024 годы</t>
  </si>
  <si>
    <t>720 00 00000</t>
  </si>
  <si>
    <t>722 00 00000</t>
  </si>
  <si>
    <t>Реализация мероприятий по обеспечению жильем молодых семей</t>
  </si>
  <si>
    <t>722 00 L4970</t>
  </si>
  <si>
    <t>Физическая культура и спорт</t>
  </si>
  <si>
    <t>Физическая культура</t>
  </si>
  <si>
    <t>740 00 00000</t>
  </si>
  <si>
    <t>741 00 01100</t>
  </si>
  <si>
    <t>подпрограмма «Развитие физической культуры и спорта в Ершовском муниципальном районе»</t>
  </si>
  <si>
    <t>742 00 00000</t>
  </si>
  <si>
    <t>742 00 01100</t>
  </si>
  <si>
    <t>743 00 01100</t>
  </si>
  <si>
    <t>Средства массовой информации</t>
  </si>
  <si>
    <t>Периодическая печать и издательства</t>
  </si>
  <si>
    <t>подпрограмма «Информационное партнерство органов местного самоуправления со средствами массовой информации»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</si>
  <si>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</si>
  <si>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</si>
  <si>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470 00 00000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</si>
  <si>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</si>
  <si>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470 00 7999П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</si>
  <si>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</si>
  <si>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</si>
  <si>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</si>
  <si>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Исполнение государственных полномочий по расчету и предоставлению дотаций поселениям</t>
  </si>
  <si>
    <t>773 01 76100</t>
  </si>
  <si>
    <t>Межбюджетные трансферты</t>
  </si>
  <si>
    <t>ИТОГО РАСХОДОВ</t>
  </si>
  <si>
    <t>01</t>
  </si>
  <si>
    <t>00</t>
  </si>
  <si>
    <t>02</t>
  </si>
  <si>
    <t>Код раздела</t>
  </si>
  <si>
    <t>04</t>
  </si>
  <si>
    <t>05</t>
  </si>
  <si>
    <t>06</t>
  </si>
  <si>
    <t>03</t>
  </si>
  <si>
    <t>09</t>
  </si>
  <si>
    <t>07</t>
  </si>
  <si>
    <t>08</t>
  </si>
  <si>
    <t>подпрограмма «Управление муниципальными финансами в Ершовском муниципальном районе»</t>
  </si>
  <si>
    <t>761 00 00000</t>
  </si>
  <si>
    <t>Координация работы и организационное сопровождение системы образования</t>
  </si>
  <si>
    <t>718 00 00000</t>
  </si>
  <si>
    <t>11</t>
  </si>
  <si>
    <t>440 00 06600</t>
  </si>
  <si>
    <t>470 00 79990</t>
  </si>
  <si>
    <t>470 00 79995</t>
  </si>
  <si>
    <t>620 F3 67483</t>
  </si>
  <si>
    <t>620 F3 67484</t>
  </si>
  <si>
    <t>470 00 79994</t>
  </si>
  <si>
    <t>470 00 79907</t>
  </si>
  <si>
    <t>Охрана окружающей среды</t>
  </si>
  <si>
    <t>Другие вопросы в области охраны окружающей среды</t>
  </si>
  <si>
    <t>Охрана окружающей среды, воспроизводство и рациональное использование природных ресурсов Ершовского муниципального района на 2023-2025 годы</t>
  </si>
  <si>
    <t>подпрограмма "Охрана окружающей среды"</t>
  </si>
  <si>
    <t>620 00 00000</t>
  </si>
  <si>
    <t>715 E1 Д1100</t>
  </si>
  <si>
    <t xml:space="preserve">Саратовской области на 2024 год </t>
  </si>
  <si>
    <t>и на плановый период 2025 и 2026 годов»</t>
  </si>
  <si>
    <t>2024             год</t>
  </si>
  <si>
    <t>2025       год</t>
  </si>
  <si>
    <t>2026        год</t>
  </si>
  <si>
    <t>подпрограмма "Социальная поддержка граждан"</t>
  </si>
  <si>
    <t>подпрограмма «Сохранение,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</t>
  </si>
  <si>
    <t>715 01 79150</t>
  </si>
  <si>
    <t>711 01 79150</t>
  </si>
  <si>
    <t>811 01 79140</t>
  </si>
  <si>
    <t>Мероприятие "Демонтаж аварийного жилья"</t>
  </si>
  <si>
    <t>620 01 00101</t>
  </si>
  <si>
    <t>630 00 00000</t>
  </si>
  <si>
    <t>630 01 00101</t>
  </si>
  <si>
    <t>Приложение № 4</t>
  </si>
  <si>
    <t>подпрограмма  «Комплексные меры  противодействия злоупотреблению наркотиками  и их незаконному обороту в Ершовском муниципальном районе»</t>
  </si>
  <si>
    <r>
      <t xml:space="preserve">Распределение бюджетных ассигнований бюджета Ершовского муниципального района Саратовской области по разделам, подразделам, целевым статьям (муниципальным программам и непрограммным направлениям деятельности), группам видов  расходов классификации расходов бюджета на 2024 </t>
    </r>
    <r>
      <rPr>
        <b/>
        <sz val="12"/>
        <color rgb="FF212121"/>
        <rFont val="Times New Roman"/>
        <family val="1"/>
        <charset val="204"/>
      </rPr>
      <t>год и на плановый период 2025 и 2026 годов</t>
    </r>
  </si>
  <si>
    <t>711 01 72110</t>
  </si>
  <si>
    <t>711 01 S2110</t>
  </si>
  <si>
    <t>715 01 72110</t>
  </si>
  <si>
    <t>715 01 S2110</t>
  </si>
  <si>
    <t>Региональный проект «Цифровизация услуг и формирование информационного пространства в сфере культуры («Цифровая культура»)»</t>
  </si>
  <si>
    <t>Создание виртуальных концертных залов</t>
  </si>
  <si>
    <t>731 A3 00000</t>
  </si>
  <si>
    <t>731 A3 54530</t>
  </si>
  <si>
    <t>731 00 L4670</t>
  </si>
  <si>
    <t>Обеспечение развития и укрепления материльно-технической базы домов культуры в населенных пунктах с числом жителей до 50 тысяч человек</t>
  </si>
  <si>
    <t>715 E4 А2132</t>
  </si>
  <si>
    <t>715 E4 А2133</t>
  </si>
  <si>
    <t>715 E1 А1721</t>
  </si>
  <si>
    <t>715 E1 А1722</t>
  </si>
  <si>
    <t>Обеспечение условий для внедрения цифровой образовательной среды в общеобразовательных организациях</t>
  </si>
  <si>
    <t>715 E4 А2131</t>
  </si>
  <si>
    <t>Обеспечение условий для создания центров образования цифрового и  гуманитарного профилей детей (за исключением расходов на оплату труда с начислениями)</t>
  </si>
  <si>
    <t>715 E1 72131</t>
  </si>
  <si>
    <t>715 E1 72132</t>
  </si>
  <si>
    <t>Проведение капитального и текущего ремонта спортивных залов муниципальных образовательных организаций</t>
  </si>
  <si>
    <t>715 01 72120</t>
  </si>
  <si>
    <t>480 00 77140</t>
  </si>
  <si>
    <t>715 01 72130</t>
  </si>
  <si>
    <t>Укрепление материально-технической базы и оснащение музеев боевой славы в муниципальных образовательных организациях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</si>
  <si>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(за исключением расходов на оплату труда с начислениями)</t>
  </si>
  <si>
    <t>Обеспечение условий для функционирования центров образования естественно- научной и технологической направленностей в общеобразовательных организациях (в части расходов на оплату труда с начислениями)</t>
  </si>
  <si>
    <t>Транспорт</t>
  </si>
  <si>
    <r>
      <t xml:space="preserve">Программа муниципального образования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Предоставление транспортных услуг населению и организация транспортного обслуживания населения</t>
    </r>
    <r>
      <rPr>
        <sz val="10"/>
        <color theme="1"/>
        <rFont val="Calibri"/>
        <family val="2"/>
        <charset val="204"/>
      </rPr>
      <t>»</t>
    </r>
  </si>
  <si>
    <t>785 00 00000</t>
  </si>
  <si>
    <t>Предоставление транспортных услуг населению и организация транспортного обслуживания населения</t>
  </si>
  <si>
    <t>785 00 10101</t>
  </si>
  <si>
    <t>715 01 S2120</t>
  </si>
  <si>
    <t>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</si>
  <si>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подпрограмма «Патриотическое воспитание молодежи Ершовского муниципального района»</t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</si>
  <si>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Молодежь Ершовского муниципального района»</t>
    </r>
  </si>
  <si>
    <t>Развитие физической культуры, спорта и молодежной политики Ершовского муниципального района до 2025 года</t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</si>
  <si>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Обеспечение жильем молодых семей</t>
    </r>
    <r>
      <rPr>
        <sz val="10"/>
        <color theme="1"/>
        <rFont val="Calibri"/>
        <family val="2"/>
        <charset val="204"/>
      </rPr>
      <t>»</t>
    </r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</si>
  <si>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Социальное обеспечение и иные выплаты населению</t>
    </r>
    <r>
      <rPr>
        <sz val="10"/>
        <color theme="1"/>
        <rFont val="Calibri"/>
        <family val="2"/>
        <charset val="204"/>
      </rPr>
      <t>»</t>
    </r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</si>
  <si>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Социальная поддержка граждан</t>
    </r>
    <r>
      <rPr>
        <sz val="10"/>
        <color theme="1"/>
        <rFont val="Calibri"/>
        <family val="2"/>
        <charset val="204"/>
      </rPr>
      <t>»</t>
    </r>
  </si>
  <si>
    <t>подпрограмма «Обеспечение сохранения достигнутых показателей повышения оплаты труда отдельных категорий работников бюджетной сферы»</t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</si>
  <si>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Развитие культуры Ершовского муниципального района»</t>
    </r>
  </si>
  <si>
    <r>
      <t>подпрограмма «Организация отдыха и оздоровление детей и подростков в Ершовском муниципальном районе</t>
    </r>
    <r>
      <rPr>
        <sz val="10"/>
        <color theme="1"/>
        <rFont val="Calibri"/>
        <family val="2"/>
        <charset val="204"/>
      </rPr>
      <t>»</t>
    </r>
  </si>
  <si>
    <r>
      <t>подпрограмма «Координация работы и организационное сопровождение системы образования</t>
    </r>
    <r>
      <rPr>
        <sz val="10"/>
        <color theme="1"/>
        <rFont val="Calibri"/>
        <family val="2"/>
        <charset val="204"/>
      </rPr>
      <t>»</t>
    </r>
  </si>
  <si>
    <r>
      <t xml:space="preserve">подпрограмма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Развитие муниципальной службы в Ершовском муниципальном районе»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</si>
</sst>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12121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tabSelected="1" workbookViewId="0">
      <selection activeCell="A34" sqref="A32:XFD34"/>
    </sheetView>
  </sheetViews>
  <sheetFormatPr defaultRowHeight="15"/>
  <cols>
    <col min="1" max="1" width="28.140625" customWidth="1"/>
    <col min="2" max="2" width="8.140625" customWidth="1"/>
    <col min="3" max="3" width="6.7109375" customWidth="1"/>
    <col min="4" max="4" width="11.140625" customWidth="1"/>
    <col min="5" max="5" width="5.85546875" customWidth="1"/>
    <col min="6" max="6" width="10.28515625" style="23" bestFit="1" customWidth="1"/>
    <col min="7" max="8" width="9.28515625" bestFit="1" customWidth="1"/>
  </cols>
  <sheetData>
    <row r="1" spans="1:9" ht="15.75">
      <c r="A1" s="46" t="s">
        <v>375</v>
      </c>
      <c r="B1" s="46"/>
      <c r="C1" s="46"/>
      <c r="D1" s="46"/>
      <c r="E1" s="46"/>
      <c r="F1" s="46"/>
      <c r="G1" s="46"/>
      <c r="H1" s="46"/>
    </row>
    <row r="2" spans="1:9" ht="15.75">
      <c r="A2" s="46" t="s">
        <v>0</v>
      </c>
      <c r="B2" s="46"/>
      <c r="C2" s="46"/>
      <c r="D2" s="46"/>
      <c r="E2" s="46"/>
      <c r="F2" s="46"/>
      <c r="G2" s="46"/>
      <c r="H2" s="46"/>
    </row>
    <row r="3" spans="1:9" ht="15.75">
      <c r="A3" s="47" t="s">
        <v>1</v>
      </c>
      <c r="B3" s="47"/>
      <c r="C3" s="47"/>
      <c r="D3" s="47"/>
      <c r="E3" s="47"/>
      <c r="F3" s="47"/>
      <c r="G3" s="47"/>
      <c r="H3" s="47"/>
    </row>
    <row r="4" spans="1:9" ht="15.75">
      <c r="A4" s="47" t="s">
        <v>361</v>
      </c>
      <c r="B4" s="47"/>
      <c r="C4" s="47"/>
      <c r="D4" s="47"/>
      <c r="E4" s="47"/>
      <c r="F4" s="47"/>
      <c r="G4" s="47"/>
      <c r="H4" s="47"/>
    </row>
    <row r="5" spans="1:9" ht="15.75">
      <c r="A5" s="47" t="s">
        <v>362</v>
      </c>
      <c r="B5" s="47"/>
      <c r="C5" s="47"/>
      <c r="D5" s="47"/>
      <c r="E5" s="47"/>
      <c r="F5" s="47"/>
      <c r="G5" s="47"/>
      <c r="H5" s="47"/>
    </row>
    <row r="6" spans="1:9" ht="15.75">
      <c r="A6" s="1"/>
    </row>
    <row r="7" spans="1:9" ht="80.25" customHeight="1">
      <c r="A7" s="49" t="s">
        <v>377</v>
      </c>
      <c r="B7" s="49"/>
      <c r="C7" s="49"/>
      <c r="D7" s="49"/>
      <c r="E7" s="49"/>
      <c r="F7" s="49"/>
      <c r="G7" s="49"/>
      <c r="H7" s="49"/>
      <c r="I7" s="3"/>
    </row>
    <row r="8" spans="1:9" ht="15.75">
      <c r="A8" s="50"/>
      <c r="B8" s="50"/>
      <c r="C8" s="50"/>
      <c r="D8" s="50"/>
      <c r="E8" s="50"/>
      <c r="F8" s="50"/>
      <c r="G8" s="50"/>
      <c r="H8" s="50"/>
      <c r="I8" s="4"/>
    </row>
    <row r="9" spans="1:9" ht="15.75">
      <c r="A9" s="51" t="s">
        <v>2</v>
      </c>
      <c r="B9" s="51"/>
      <c r="C9" s="51"/>
      <c r="D9" s="51"/>
      <c r="E9" s="51"/>
      <c r="F9" s="51"/>
      <c r="G9" s="51"/>
      <c r="H9" s="51"/>
      <c r="I9" s="5"/>
    </row>
    <row r="10" spans="1:9" ht="22.5" customHeight="1">
      <c r="A10" s="53" t="s">
        <v>3</v>
      </c>
      <c r="B10" s="55" t="s">
        <v>335</v>
      </c>
      <c r="C10" s="55" t="s">
        <v>4</v>
      </c>
      <c r="D10" s="55" t="s">
        <v>5</v>
      </c>
      <c r="E10" s="55" t="s">
        <v>6</v>
      </c>
      <c r="F10" s="48" t="s">
        <v>363</v>
      </c>
      <c r="G10" s="52" t="s">
        <v>364</v>
      </c>
      <c r="H10" s="52" t="s">
        <v>365</v>
      </c>
    </row>
    <row r="11" spans="1:9" ht="29.25" customHeight="1">
      <c r="A11" s="54"/>
      <c r="B11" s="55"/>
      <c r="C11" s="55"/>
      <c r="D11" s="55"/>
      <c r="E11" s="55"/>
      <c r="F11" s="48"/>
      <c r="G11" s="52"/>
      <c r="H11" s="52"/>
    </row>
    <row r="12" spans="1:9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4">
        <v>6</v>
      </c>
      <c r="G12" s="7">
        <v>7</v>
      </c>
      <c r="H12" s="7">
        <v>8</v>
      </c>
    </row>
    <row r="13" spans="1:9">
      <c r="A13" s="8" t="s">
        <v>7</v>
      </c>
      <c r="B13" s="15" t="s">
        <v>332</v>
      </c>
      <c r="C13" s="15" t="s">
        <v>333</v>
      </c>
      <c r="D13" s="9"/>
      <c r="E13" s="9"/>
      <c r="F13" s="25">
        <f>SUM(F62)+F69+F46+F41+F19+F14</f>
        <v>122464</v>
      </c>
      <c r="G13" s="25">
        <f t="shared" ref="G13:H13" si="0">SUM(G62)+G69+G46+G41+G19+G14</f>
        <v>104796.40000000001</v>
      </c>
      <c r="H13" s="25">
        <f t="shared" si="0"/>
        <v>81996.5</v>
      </c>
    </row>
    <row r="14" spans="1:9" ht="51">
      <c r="A14" s="10" t="s">
        <v>8</v>
      </c>
      <c r="B14" s="15" t="s">
        <v>332</v>
      </c>
      <c r="C14" s="15" t="s">
        <v>334</v>
      </c>
      <c r="D14" s="9"/>
      <c r="E14" s="9"/>
      <c r="F14" s="25">
        <f>SUM(F15)</f>
        <v>2581.1</v>
      </c>
      <c r="G14" s="17">
        <f t="shared" ref="G14:H17" si="1">SUM(G15)</f>
        <v>2607</v>
      </c>
      <c r="H14" s="17">
        <f t="shared" si="1"/>
        <v>2633.1</v>
      </c>
    </row>
    <row r="15" spans="1:9" ht="25.5">
      <c r="A15" s="11" t="s">
        <v>9</v>
      </c>
      <c r="B15" s="16" t="s">
        <v>332</v>
      </c>
      <c r="C15" s="16" t="s">
        <v>334</v>
      </c>
      <c r="D15" s="6" t="s">
        <v>10</v>
      </c>
      <c r="E15" s="9"/>
      <c r="F15" s="26">
        <f>SUM(F16)</f>
        <v>2581.1</v>
      </c>
      <c r="G15" s="18">
        <f t="shared" si="1"/>
        <v>2607</v>
      </c>
      <c r="H15" s="18">
        <f t="shared" si="1"/>
        <v>2633.1</v>
      </c>
    </row>
    <row r="16" spans="1:9" ht="38.25">
      <c r="A16" s="11" t="s">
        <v>11</v>
      </c>
      <c r="B16" s="16" t="s">
        <v>332</v>
      </c>
      <c r="C16" s="16" t="s">
        <v>334</v>
      </c>
      <c r="D16" s="6" t="s">
        <v>12</v>
      </c>
      <c r="E16" s="9"/>
      <c r="F16" s="26">
        <f>SUM(F17)</f>
        <v>2581.1</v>
      </c>
      <c r="G16" s="18">
        <f t="shared" si="1"/>
        <v>2607</v>
      </c>
      <c r="H16" s="18">
        <f t="shared" si="1"/>
        <v>2633.1</v>
      </c>
    </row>
    <row r="17" spans="1:8" ht="38.25">
      <c r="A17" s="11" t="s">
        <v>13</v>
      </c>
      <c r="B17" s="16" t="s">
        <v>332</v>
      </c>
      <c r="C17" s="16" t="s">
        <v>334</v>
      </c>
      <c r="D17" s="6" t="s">
        <v>14</v>
      </c>
      <c r="E17" s="9"/>
      <c r="F17" s="26">
        <f>SUM(F18)</f>
        <v>2581.1</v>
      </c>
      <c r="G17" s="18">
        <f t="shared" si="1"/>
        <v>2607</v>
      </c>
      <c r="H17" s="18">
        <f t="shared" si="1"/>
        <v>2633.1</v>
      </c>
    </row>
    <row r="18" spans="1:8" ht="63.75">
      <c r="A18" s="11" t="s">
        <v>15</v>
      </c>
      <c r="B18" s="16" t="s">
        <v>332</v>
      </c>
      <c r="C18" s="16" t="s">
        <v>334</v>
      </c>
      <c r="D18" s="6" t="s">
        <v>14</v>
      </c>
      <c r="E18" s="6">
        <v>100</v>
      </c>
      <c r="F18" s="26">
        <v>2581.1</v>
      </c>
      <c r="G18" s="18">
        <v>2607</v>
      </c>
      <c r="H18" s="18">
        <v>2633.1</v>
      </c>
    </row>
    <row r="19" spans="1:8" ht="102">
      <c r="A19" s="10" t="s">
        <v>16</v>
      </c>
      <c r="B19" s="15" t="s">
        <v>332</v>
      </c>
      <c r="C19" s="15" t="s">
        <v>336</v>
      </c>
      <c r="D19" s="9"/>
      <c r="E19" s="9"/>
      <c r="F19" s="25">
        <f>SUM(F20)</f>
        <v>35702.700000000004</v>
      </c>
      <c r="G19" s="25">
        <f t="shared" ref="G19:H19" si="2">SUM(G20)</f>
        <v>36015.300000000003</v>
      </c>
      <c r="H19" s="25">
        <f t="shared" si="2"/>
        <v>34648.9</v>
      </c>
    </row>
    <row r="20" spans="1:8" ht="25.5">
      <c r="A20" s="11" t="s">
        <v>9</v>
      </c>
      <c r="B20" s="16" t="s">
        <v>332</v>
      </c>
      <c r="C20" s="16" t="s">
        <v>336</v>
      </c>
      <c r="D20" s="6" t="s">
        <v>10</v>
      </c>
      <c r="E20" s="9"/>
      <c r="F20" s="26">
        <f>SUM(F21)</f>
        <v>35702.700000000004</v>
      </c>
      <c r="G20" s="26">
        <f t="shared" ref="G20:H20" si="3">SUM(G21)</f>
        <v>36015.300000000003</v>
      </c>
      <c r="H20" s="26">
        <f t="shared" si="3"/>
        <v>34648.9</v>
      </c>
    </row>
    <row r="21" spans="1:8" ht="25.5">
      <c r="A21" s="11" t="s">
        <v>17</v>
      </c>
      <c r="B21" s="16" t="s">
        <v>332</v>
      </c>
      <c r="C21" s="16" t="s">
        <v>336</v>
      </c>
      <c r="D21" s="6" t="s">
        <v>18</v>
      </c>
      <c r="E21" s="9"/>
      <c r="F21" s="26">
        <f>SUM(F22)+F26+F28</f>
        <v>35702.700000000004</v>
      </c>
      <c r="G21" s="26">
        <f t="shared" ref="G21:H21" si="4">SUM(G22)+G26+G28</f>
        <v>36015.300000000003</v>
      </c>
      <c r="H21" s="26">
        <f t="shared" si="4"/>
        <v>34648.9</v>
      </c>
    </row>
    <row r="22" spans="1:8" ht="25.5">
      <c r="A22" s="11" t="s">
        <v>19</v>
      </c>
      <c r="B22" s="16" t="s">
        <v>332</v>
      </c>
      <c r="C22" s="16" t="s">
        <v>336</v>
      </c>
      <c r="D22" s="6" t="s">
        <v>20</v>
      </c>
      <c r="E22" s="6"/>
      <c r="F22" s="26">
        <f>SUM(F25)+F24+F23</f>
        <v>32802.300000000003</v>
      </c>
      <c r="G22" s="18">
        <f t="shared" ref="G22:H22" si="5">SUM(G25)+G24+G23</f>
        <v>33114.9</v>
      </c>
      <c r="H22" s="18">
        <f t="shared" si="5"/>
        <v>31848.5</v>
      </c>
    </row>
    <row r="23" spans="1:8" ht="63.75">
      <c r="A23" s="11" t="s">
        <v>15</v>
      </c>
      <c r="B23" s="16" t="s">
        <v>332</v>
      </c>
      <c r="C23" s="16" t="s">
        <v>336</v>
      </c>
      <c r="D23" s="6" t="s">
        <v>20</v>
      </c>
      <c r="E23" s="6">
        <v>100</v>
      </c>
      <c r="F23" s="26">
        <v>31228.5</v>
      </c>
      <c r="G23" s="18">
        <v>31541.1</v>
      </c>
      <c r="H23" s="18">
        <v>31848.5</v>
      </c>
    </row>
    <row r="24" spans="1:8" ht="38.25">
      <c r="A24" s="11" t="s">
        <v>21</v>
      </c>
      <c r="B24" s="16" t="s">
        <v>332</v>
      </c>
      <c r="C24" s="16" t="s">
        <v>336</v>
      </c>
      <c r="D24" s="6" t="s">
        <v>20</v>
      </c>
      <c r="E24" s="6">
        <v>200</v>
      </c>
      <c r="F24" s="26">
        <v>1400</v>
      </c>
      <c r="G24" s="18">
        <v>1400</v>
      </c>
      <c r="H24" s="18">
        <v>0</v>
      </c>
    </row>
    <row r="25" spans="1:8">
      <c r="A25" s="11" t="s">
        <v>22</v>
      </c>
      <c r="B25" s="16" t="s">
        <v>332</v>
      </c>
      <c r="C25" s="16" t="s">
        <v>336</v>
      </c>
      <c r="D25" s="6" t="s">
        <v>20</v>
      </c>
      <c r="E25" s="6">
        <v>800</v>
      </c>
      <c r="F25" s="26">
        <v>173.8</v>
      </c>
      <c r="G25" s="18">
        <v>173.8</v>
      </c>
      <c r="H25" s="18">
        <v>0</v>
      </c>
    </row>
    <row r="26" spans="1:8" ht="51">
      <c r="A26" s="11" t="s">
        <v>23</v>
      </c>
      <c r="B26" s="16" t="s">
        <v>332</v>
      </c>
      <c r="C26" s="16" t="s">
        <v>336</v>
      </c>
      <c r="D26" s="6" t="s">
        <v>24</v>
      </c>
      <c r="E26" s="6"/>
      <c r="F26" s="26">
        <f>SUM(F27)</f>
        <v>100</v>
      </c>
      <c r="G26" s="18">
        <f t="shared" ref="G26:H26" si="6">SUM(G27)</f>
        <v>100</v>
      </c>
      <c r="H26" s="18">
        <f t="shared" si="6"/>
        <v>0</v>
      </c>
    </row>
    <row r="27" spans="1:8">
      <c r="A27" s="11" t="s">
        <v>22</v>
      </c>
      <c r="B27" s="16" t="s">
        <v>332</v>
      </c>
      <c r="C27" s="16" t="s">
        <v>336</v>
      </c>
      <c r="D27" s="6" t="s">
        <v>24</v>
      </c>
      <c r="E27" s="6">
        <v>800</v>
      </c>
      <c r="F27" s="26">
        <v>100</v>
      </c>
      <c r="G27" s="18">
        <v>100</v>
      </c>
      <c r="H27" s="18">
        <v>0</v>
      </c>
    </row>
    <row r="28" spans="1:8" ht="38.25">
      <c r="A28" s="11" t="s">
        <v>25</v>
      </c>
      <c r="B28" s="16" t="s">
        <v>332</v>
      </c>
      <c r="C28" s="16" t="s">
        <v>336</v>
      </c>
      <c r="D28" s="6" t="s">
        <v>26</v>
      </c>
      <c r="E28" s="6"/>
      <c r="F28" s="26">
        <f>SUM(F38)+F35+F32+F29</f>
        <v>2800.4</v>
      </c>
      <c r="G28" s="18">
        <f t="shared" ref="G28:H28" si="7">SUM(G38)+G35+G32+G29</f>
        <v>2800.4</v>
      </c>
      <c r="H28" s="18">
        <f t="shared" si="7"/>
        <v>2800.4</v>
      </c>
    </row>
    <row r="29" spans="1:8" ht="191.25">
      <c r="A29" s="11" t="s">
        <v>27</v>
      </c>
      <c r="B29" s="16" t="s">
        <v>332</v>
      </c>
      <c r="C29" s="16" t="s">
        <v>336</v>
      </c>
      <c r="D29" s="6" t="s">
        <v>28</v>
      </c>
      <c r="E29" s="6"/>
      <c r="F29" s="26">
        <f>SUM(F30)+F31</f>
        <v>1400.2</v>
      </c>
      <c r="G29" s="18">
        <f t="shared" ref="G29:H29" si="8">SUM(G30)+G31</f>
        <v>1400.2</v>
      </c>
      <c r="H29" s="18">
        <f t="shared" si="8"/>
        <v>1400.2</v>
      </c>
    </row>
    <row r="30" spans="1:8" ht="63.75">
      <c r="A30" s="11" t="s">
        <v>15</v>
      </c>
      <c r="B30" s="16" t="s">
        <v>332</v>
      </c>
      <c r="C30" s="16" t="s">
        <v>336</v>
      </c>
      <c r="D30" s="6" t="s">
        <v>28</v>
      </c>
      <c r="E30" s="6">
        <v>100</v>
      </c>
      <c r="F30" s="26">
        <v>1384.2</v>
      </c>
      <c r="G30" s="18">
        <v>1400.2</v>
      </c>
      <c r="H30" s="18">
        <v>1400.2</v>
      </c>
    </row>
    <row r="31" spans="1:8" ht="38.25">
      <c r="A31" s="11" t="s">
        <v>21</v>
      </c>
      <c r="B31" s="16" t="s">
        <v>332</v>
      </c>
      <c r="C31" s="16" t="s">
        <v>336</v>
      </c>
      <c r="D31" s="6" t="s">
        <v>28</v>
      </c>
      <c r="E31" s="6">
        <v>200</v>
      </c>
      <c r="F31" s="26">
        <v>16</v>
      </c>
      <c r="G31" s="18">
        <v>0</v>
      </c>
      <c r="H31" s="18">
        <v>0</v>
      </c>
    </row>
    <row r="32" spans="1:8" ht="77.25" hidden="1">
      <c r="A32" s="56" t="s">
        <v>29</v>
      </c>
      <c r="B32" s="16" t="s">
        <v>332</v>
      </c>
      <c r="C32" s="16" t="s">
        <v>336</v>
      </c>
      <c r="D32" s="6" t="s">
        <v>30</v>
      </c>
      <c r="E32" s="6"/>
      <c r="F32" s="26">
        <f>SUM(F33)+F34</f>
        <v>0</v>
      </c>
      <c r="G32" s="18">
        <f t="shared" ref="G32:H32" si="9">SUM(G33)+G34</f>
        <v>0</v>
      </c>
      <c r="H32" s="18">
        <f t="shared" si="9"/>
        <v>0</v>
      </c>
    </row>
    <row r="33" spans="1:8" ht="63.75" hidden="1">
      <c r="A33" s="11" t="s">
        <v>15</v>
      </c>
      <c r="B33" s="16" t="s">
        <v>332</v>
      </c>
      <c r="C33" s="16" t="s">
        <v>336</v>
      </c>
      <c r="D33" s="6" t="s">
        <v>30</v>
      </c>
      <c r="E33" s="6">
        <v>100</v>
      </c>
      <c r="F33" s="26">
        <v>0</v>
      </c>
      <c r="G33" s="18">
        <v>0</v>
      </c>
      <c r="H33" s="18">
        <v>0</v>
      </c>
    </row>
    <row r="34" spans="1:8" ht="38.25" hidden="1">
      <c r="A34" s="11" t="s">
        <v>21</v>
      </c>
      <c r="B34" s="16" t="s">
        <v>332</v>
      </c>
      <c r="C34" s="16" t="s">
        <v>336</v>
      </c>
      <c r="D34" s="6" t="s">
        <v>30</v>
      </c>
      <c r="E34" s="6">
        <v>200</v>
      </c>
      <c r="F34" s="26">
        <v>0</v>
      </c>
      <c r="G34" s="18">
        <v>0</v>
      </c>
      <c r="H34" s="18">
        <v>0</v>
      </c>
    </row>
    <row r="35" spans="1:8" ht="114.75">
      <c r="A35" s="12" t="s">
        <v>31</v>
      </c>
      <c r="B35" s="16" t="s">
        <v>332</v>
      </c>
      <c r="C35" s="16" t="s">
        <v>336</v>
      </c>
      <c r="D35" s="6" t="s">
        <v>32</v>
      </c>
      <c r="E35" s="6"/>
      <c r="F35" s="26">
        <f>SUM(F36)+F37</f>
        <v>466.7</v>
      </c>
      <c r="G35" s="18">
        <f t="shared" ref="G35:H35" si="10">SUM(G36)+G37</f>
        <v>466.7</v>
      </c>
      <c r="H35" s="18">
        <f t="shared" si="10"/>
        <v>466.7</v>
      </c>
    </row>
    <row r="36" spans="1:8" ht="63.75">
      <c r="A36" s="11" t="s">
        <v>15</v>
      </c>
      <c r="B36" s="16" t="s">
        <v>332</v>
      </c>
      <c r="C36" s="16" t="s">
        <v>336</v>
      </c>
      <c r="D36" s="6" t="s">
        <v>32</v>
      </c>
      <c r="E36" s="6">
        <v>100</v>
      </c>
      <c r="F36" s="26">
        <v>456.7</v>
      </c>
      <c r="G36" s="18">
        <v>466.7</v>
      </c>
      <c r="H36" s="18">
        <v>466.7</v>
      </c>
    </row>
    <row r="37" spans="1:8" ht="38.25">
      <c r="A37" s="11" t="s">
        <v>21</v>
      </c>
      <c r="B37" s="16" t="s">
        <v>332</v>
      </c>
      <c r="C37" s="16" t="s">
        <v>336</v>
      </c>
      <c r="D37" s="6" t="s">
        <v>32</v>
      </c>
      <c r="E37" s="6">
        <v>200</v>
      </c>
      <c r="F37" s="26">
        <v>10</v>
      </c>
      <c r="G37" s="18">
        <v>0</v>
      </c>
      <c r="H37" s="18">
        <v>0</v>
      </c>
    </row>
    <row r="38" spans="1:8" ht="76.5">
      <c r="A38" s="12" t="s">
        <v>33</v>
      </c>
      <c r="B38" s="16" t="s">
        <v>332</v>
      </c>
      <c r="C38" s="16" t="s">
        <v>336</v>
      </c>
      <c r="D38" s="6" t="s">
        <v>34</v>
      </c>
      <c r="E38" s="6"/>
      <c r="F38" s="26">
        <f>SUM(F39)+F40</f>
        <v>933.5</v>
      </c>
      <c r="G38" s="18">
        <f t="shared" ref="G38:H38" si="11">SUM(G39)+G40</f>
        <v>933.5</v>
      </c>
      <c r="H38" s="18">
        <f t="shared" si="11"/>
        <v>933.5</v>
      </c>
    </row>
    <row r="39" spans="1:8" ht="63.75">
      <c r="A39" s="11" t="s">
        <v>15</v>
      </c>
      <c r="B39" s="16" t="s">
        <v>332</v>
      </c>
      <c r="C39" s="16" t="s">
        <v>336</v>
      </c>
      <c r="D39" s="6" t="s">
        <v>34</v>
      </c>
      <c r="E39" s="6">
        <v>100</v>
      </c>
      <c r="F39" s="26">
        <v>925</v>
      </c>
      <c r="G39" s="18">
        <v>933.5</v>
      </c>
      <c r="H39" s="18">
        <v>933.5</v>
      </c>
    </row>
    <row r="40" spans="1:8" ht="38.25">
      <c r="A40" s="11" t="s">
        <v>21</v>
      </c>
      <c r="B40" s="16" t="s">
        <v>332</v>
      </c>
      <c r="C40" s="16" t="s">
        <v>336</v>
      </c>
      <c r="D40" s="6" t="s">
        <v>34</v>
      </c>
      <c r="E40" s="6">
        <v>200</v>
      </c>
      <c r="F40" s="26">
        <v>8.5</v>
      </c>
      <c r="G40" s="18">
        <v>0</v>
      </c>
      <c r="H40" s="18">
        <v>0</v>
      </c>
    </row>
    <row r="41" spans="1:8">
      <c r="A41" s="8" t="s">
        <v>35</v>
      </c>
      <c r="B41" s="15" t="s">
        <v>332</v>
      </c>
      <c r="C41" s="15" t="s">
        <v>337</v>
      </c>
      <c r="D41" s="9"/>
      <c r="E41" s="6"/>
      <c r="F41" s="27">
        <f>SUM(F42)</f>
        <v>4.9000000000000004</v>
      </c>
      <c r="G41" s="19">
        <f t="shared" ref="G41:H41" si="12">SUM(G42)</f>
        <v>6.8</v>
      </c>
      <c r="H41" s="19">
        <f t="shared" si="12"/>
        <v>42.8</v>
      </c>
    </row>
    <row r="42" spans="1:8" ht="38.25">
      <c r="A42" s="11" t="s">
        <v>36</v>
      </c>
      <c r="B42" s="16" t="s">
        <v>332</v>
      </c>
      <c r="C42" s="16" t="s">
        <v>337</v>
      </c>
      <c r="D42" s="6" t="s">
        <v>37</v>
      </c>
      <c r="E42" s="6"/>
      <c r="F42" s="28">
        <f>SUM(F43)</f>
        <v>4.9000000000000004</v>
      </c>
      <c r="G42" s="20">
        <f t="shared" ref="G42:H42" si="13">SUM(G43)</f>
        <v>6.8</v>
      </c>
      <c r="H42" s="20">
        <f t="shared" si="13"/>
        <v>42.8</v>
      </c>
    </row>
    <row r="43" spans="1:8" ht="51">
      <c r="A43" s="11" t="s">
        <v>38</v>
      </c>
      <c r="B43" s="16" t="s">
        <v>332</v>
      </c>
      <c r="C43" s="16" t="s">
        <v>337</v>
      </c>
      <c r="D43" s="6" t="s">
        <v>39</v>
      </c>
      <c r="E43" s="6"/>
      <c r="F43" s="28">
        <f>SUM(F44)</f>
        <v>4.9000000000000004</v>
      </c>
      <c r="G43" s="20">
        <f t="shared" ref="G43:H43" si="14">SUM(G44)</f>
        <v>6.8</v>
      </c>
      <c r="H43" s="20">
        <f t="shared" si="14"/>
        <v>42.8</v>
      </c>
    </row>
    <row r="44" spans="1:8" ht="76.5">
      <c r="A44" s="11" t="s">
        <v>40</v>
      </c>
      <c r="B44" s="16" t="s">
        <v>332</v>
      </c>
      <c r="C44" s="16" t="s">
        <v>337</v>
      </c>
      <c r="D44" s="6" t="s">
        <v>41</v>
      </c>
      <c r="E44" s="6"/>
      <c r="F44" s="28">
        <f>SUM(F45)</f>
        <v>4.9000000000000004</v>
      </c>
      <c r="G44" s="20">
        <f t="shared" ref="G44:H44" si="15">SUM(G45)</f>
        <v>6.8</v>
      </c>
      <c r="H44" s="20">
        <f t="shared" si="15"/>
        <v>42.8</v>
      </c>
    </row>
    <row r="45" spans="1:8" ht="38.25">
      <c r="A45" s="11" t="s">
        <v>21</v>
      </c>
      <c r="B45" s="16" t="s">
        <v>332</v>
      </c>
      <c r="C45" s="16" t="s">
        <v>337</v>
      </c>
      <c r="D45" s="6" t="s">
        <v>41</v>
      </c>
      <c r="E45" s="6">
        <v>200</v>
      </c>
      <c r="F45" s="28">
        <v>4.9000000000000004</v>
      </c>
      <c r="G45" s="20">
        <v>6.8</v>
      </c>
      <c r="H45" s="20">
        <v>42.8</v>
      </c>
    </row>
    <row r="46" spans="1:8" ht="63.75">
      <c r="A46" s="10" t="s">
        <v>42</v>
      </c>
      <c r="B46" s="15" t="s">
        <v>332</v>
      </c>
      <c r="C46" s="15" t="s">
        <v>338</v>
      </c>
      <c r="D46" s="9"/>
      <c r="E46" s="9"/>
      <c r="F46" s="25">
        <f>SUM(F47)</f>
        <v>9574.1</v>
      </c>
      <c r="G46" s="17">
        <f t="shared" ref="G46:H46" si="16">SUM(G47)</f>
        <v>9104.1</v>
      </c>
      <c r="H46" s="17">
        <f t="shared" si="16"/>
        <v>9237.2000000000007</v>
      </c>
    </row>
    <row r="47" spans="1:8" ht="25.5">
      <c r="A47" s="11" t="s">
        <v>9</v>
      </c>
      <c r="B47" s="16" t="s">
        <v>332</v>
      </c>
      <c r="C47" s="16" t="s">
        <v>338</v>
      </c>
      <c r="D47" s="6" t="s">
        <v>10</v>
      </c>
      <c r="E47" s="6"/>
      <c r="F47" s="26">
        <f>SUM(F48)</f>
        <v>9574.1</v>
      </c>
      <c r="G47" s="18">
        <f t="shared" ref="G47:H47" si="17">SUM(G48)</f>
        <v>9104.1</v>
      </c>
      <c r="H47" s="18">
        <f t="shared" si="17"/>
        <v>9237.2000000000007</v>
      </c>
    </row>
    <row r="48" spans="1:8" ht="25.5">
      <c r="A48" s="11" t="s">
        <v>17</v>
      </c>
      <c r="B48" s="16" t="s">
        <v>332</v>
      </c>
      <c r="C48" s="16" t="s">
        <v>338</v>
      </c>
      <c r="D48" s="6" t="s">
        <v>18</v>
      </c>
      <c r="E48" s="6"/>
      <c r="F48" s="26">
        <f>SUM(F49)+F58+F52</f>
        <v>9574.1</v>
      </c>
      <c r="G48" s="18">
        <f t="shared" ref="G48:H48" si="18">SUM(G49)+G58+G52</f>
        <v>9104.1</v>
      </c>
      <c r="H48" s="18">
        <f t="shared" si="18"/>
        <v>9237.2000000000007</v>
      </c>
    </row>
    <row r="49" spans="1:8" ht="25.5">
      <c r="A49" s="11" t="s">
        <v>19</v>
      </c>
      <c r="B49" s="16" t="s">
        <v>332</v>
      </c>
      <c r="C49" s="16" t="s">
        <v>338</v>
      </c>
      <c r="D49" s="6" t="s">
        <v>20</v>
      </c>
      <c r="E49" s="6"/>
      <c r="F49" s="26">
        <f>SUM(F50)+F51</f>
        <v>7161.6</v>
      </c>
      <c r="G49" s="18">
        <f t="shared" ref="G49:H49" si="19">SUM(G50)+G51</f>
        <v>6674.4</v>
      </c>
      <c r="H49" s="18">
        <f t="shared" si="19"/>
        <v>6739.5</v>
      </c>
    </row>
    <row r="50" spans="1:8" ht="63.75">
      <c r="A50" s="11" t="s">
        <v>15</v>
      </c>
      <c r="B50" s="16" t="s">
        <v>332</v>
      </c>
      <c r="C50" s="16" t="s">
        <v>338</v>
      </c>
      <c r="D50" s="6" t="s">
        <v>20</v>
      </c>
      <c r="E50" s="6">
        <v>100</v>
      </c>
      <c r="F50" s="26">
        <v>6651.6</v>
      </c>
      <c r="G50" s="18">
        <v>6674.4</v>
      </c>
      <c r="H50" s="18">
        <v>6739.5</v>
      </c>
    </row>
    <row r="51" spans="1:8" ht="38.25">
      <c r="A51" s="11" t="s">
        <v>21</v>
      </c>
      <c r="B51" s="16" t="s">
        <v>332</v>
      </c>
      <c r="C51" s="16" t="s">
        <v>338</v>
      </c>
      <c r="D51" s="6" t="s">
        <v>20</v>
      </c>
      <c r="E51" s="6">
        <v>200</v>
      </c>
      <c r="F51" s="26">
        <v>510</v>
      </c>
      <c r="G51" s="18">
        <v>0</v>
      </c>
      <c r="H51" s="18">
        <v>0</v>
      </c>
    </row>
    <row r="52" spans="1:8" ht="38.25">
      <c r="A52" s="11" t="s">
        <v>43</v>
      </c>
      <c r="B52" s="16" t="s">
        <v>332</v>
      </c>
      <c r="C52" s="16" t="s">
        <v>338</v>
      </c>
      <c r="D52" s="6" t="s">
        <v>44</v>
      </c>
      <c r="E52" s="6"/>
      <c r="F52" s="26">
        <f>SUM(F53)+F55</f>
        <v>545.5</v>
      </c>
      <c r="G52" s="18">
        <f t="shared" ref="G52:H52" si="20">SUM(G53)+G55</f>
        <v>562.69999999999993</v>
      </c>
      <c r="H52" s="18">
        <f t="shared" si="20"/>
        <v>630.69999999999993</v>
      </c>
    </row>
    <row r="53" spans="1:8" ht="140.25">
      <c r="A53" s="11" t="s">
        <v>45</v>
      </c>
      <c r="B53" s="16" t="s">
        <v>332</v>
      </c>
      <c r="C53" s="16" t="s">
        <v>338</v>
      </c>
      <c r="D53" s="6" t="s">
        <v>46</v>
      </c>
      <c r="E53" s="6"/>
      <c r="F53" s="26">
        <f>SUM(F54)</f>
        <v>442.2</v>
      </c>
      <c r="G53" s="18">
        <f t="shared" ref="G53:H53" si="21">SUM(G54)</f>
        <v>459.4</v>
      </c>
      <c r="H53" s="18">
        <f t="shared" si="21"/>
        <v>527.4</v>
      </c>
    </row>
    <row r="54" spans="1:8" ht="38.25">
      <c r="A54" s="11" t="s">
        <v>21</v>
      </c>
      <c r="B54" s="16" t="s">
        <v>332</v>
      </c>
      <c r="C54" s="16" t="s">
        <v>338</v>
      </c>
      <c r="D54" s="6" t="s">
        <v>46</v>
      </c>
      <c r="E54" s="6">
        <v>200</v>
      </c>
      <c r="F54" s="26">
        <v>442.2</v>
      </c>
      <c r="G54" s="18">
        <v>459.4</v>
      </c>
      <c r="H54" s="18">
        <v>527.4</v>
      </c>
    </row>
    <row r="55" spans="1:8" ht="91.5" customHeight="1">
      <c r="A55" s="11" t="s">
        <v>47</v>
      </c>
      <c r="B55" s="16" t="s">
        <v>332</v>
      </c>
      <c r="C55" s="16" t="s">
        <v>338</v>
      </c>
      <c r="D55" s="6" t="s">
        <v>48</v>
      </c>
      <c r="E55" s="6"/>
      <c r="F55" s="26">
        <f>SUM(F56)+F57</f>
        <v>103.3</v>
      </c>
      <c r="G55" s="18">
        <f t="shared" ref="G55:H55" si="22">SUM(G56)+G57</f>
        <v>103.3</v>
      </c>
      <c r="H55" s="18">
        <f t="shared" si="22"/>
        <v>103.3</v>
      </c>
    </row>
    <row r="56" spans="1:8" ht="63.75">
      <c r="A56" s="11" t="s">
        <v>15</v>
      </c>
      <c r="B56" s="16" t="s">
        <v>332</v>
      </c>
      <c r="C56" s="16" t="s">
        <v>338</v>
      </c>
      <c r="D56" s="6" t="s">
        <v>48</v>
      </c>
      <c r="E56" s="6">
        <v>100</v>
      </c>
      <c r="F56" s="26">
        <v>91.3</v>
      </c>
      <c r="G56" s="18">
        <v>91.3</v>
      </c>
      <c r="H56" s="18">
        <v>91.3</v>
      </c>
    </row>
    <row r="57" spans="1:8" ht="38.25">
      <c r="A57" s="11" t="s">
        <v>21</v>
      </c>
      <c r="B57" s="16" t="s">
        <v>332</v>
      </c>
      <c r="C57" s="16" t="s">
        <v>338</v>
      </c>
      <c r="D57" s="6" t="s">
        <v>48</v>
      </c>
      <c r="E57" s="6">
        <v>200</v>
      </c>
      <c r="F57" s="26">
        <v>12</v>
      </c>
      <c r="G57" s="18">
        <v>12</v>
      </c>
      <c r="H57" s="18">
        <v>12</v>
      </c>
    </row>
    <row r="58" spans="1:8" ht="38.25">
      <c r="A58" s="11" t="s">
        <v>25</v>
      </c>
      <c r="B58" s="16" t="s">
        <v>332</v>
      </c>
      <c r="C58" s="16" t="s">
        <v>338</v>
      </c>
      <c r="D58" s="6" t="s">
        <v>26</v>
      </c>
      <c r="E58" s="6"/>
      <c r="F58" s="26">
        <f>SUM(F59)</f>
        <v>1867</v>
      </c>
      <c r="G58" s="18">
        <f t="shared" ref="G58:H58" si="23">SUM(G59)</f>
        <v>1867</v>
      </c>
      <c r="H58" s="18">
        <f t="shared" si="23"/>
        <v>1867</v>
      </c>
    </row>
    <row r="59" spans="1:8" ht="229.5">
      <c r="A59" s="12" t="s">
        <v>49</v>
      </c>
      <c r="B59" s="16" t="s">
        <v>332</v>
      </c>
      <c r="C59" s="16" t="s">
        <v>338</v>
      </c>
      <c r="D59" s="6" t="s">
        <v>50</v>
      </c>
      <c r="E59" s="6"/>
      <c r="F59" s="26">
        <f>SUM(F61)+F60</f>
        <v>1867</v>
      </c>
      <c r="G59" s="18">
        <f t="shared" ref="G59:H59" si="24">SUM(G61)+G60</f>
        <v>1867</v>
      </c>
      <c r="H59" s="18">
        <f t="shared" si="24"/>
        <v>1867</v>
      </c>
    </row>
    <row r="60" spans="1:8" ht="63.75">
      <c r="A60" s="11" t="s">
        <v>15</v>
      </c>
      <c r="B60" s="16" t="s">
        <v>332</v>
      </c>
      <c r="C60" s="16" t="s">
        <v>338</v>
      </c>
      <c r="D60" s="6" t="s">
        <v>50</v>
      </c>
      <c r="E60" s="6">
        <v>100</v>
      </c>
      <c r="F60" s="26">
        <v>1703.2</v>
      </c>
      <c r="G60" s="18">
        <v>1719.9</v>
      </c>
      <c r="H60" s="18">
        <v>1736.4</v>
      </c>
    </row>
    <row r="61" spans="1:8" ht="38.25">
      <c r="A61" s="11" t="s">
        <v>21</v>
      </c>
      <c r="B61" s="16" t="s">
        <v>332</v>
      </c>
      <c r="C61" s="16" t="s">
        <v>338</v>
      </c>
      <c r="D61" s="6" t="s">
        <v>50</v>
      </c>
      <c r="E61" s="6">
        <v>200</v>
      </c>
      <c r="F61" s="26">
        <v>163.80000000000001</v>
      </c>
      <c r="G61" s="18">
        <v>147.1</v>
      </c>
      <c r="H61" s="18">
        <v>130.6</v>
      </c>
    </row>
    <row r="62" spans="1:8">
      <c r="A62" s="8" t="s">
        <v>51</v>
      </c>
      <c r="B62" s="15" t="s">
        <v>332</v>
      </c>
      <c r="C62" s="15">
        <v>11</v>
      </c>
      <c r="D62" s="6"/>
      <c r="E62" s="6"/>
      <c r="F62" s="25">
        <f t="shared" ref="F62:F67" si="25">SUM(F63)</f>
        <v>300</v>
      </c>
      <c r="G62" s="17">
        <f t="shared" ref="G62:H62" si="26">SUM(G63)</f>
        <v>300</v>
      </c>
      <c r="H62" s="17">
        <f t="shared" si="26"/>
        <v>300</v>
      </c>
    </row>
    <row r="63" spans="1:8" ht="25.5">
      <c r="A63" s="11" t="s">
        <v>52</v>
      </c>
      <c r="B63" s="16" t="s">
        <v>332</v>
      </c>
      <c r="C63" s="16">
        <v>11</v>
      </c>
      <c r="D63" s="6" t="s">
        <v>53</v>
      </c>
      <c r="E63" s="6"/>
      <c r="F63" s="26">
        <f t="shared" si="25"/>
        <v>300</v>
      </c>
      <c r="G63" s="18">
        <f t="shared" ref="G63:H63" si="27">SUM(G64)</f>
        <v>300</v>
      </c>
      <c r="H63" s="18">
        <f t="shared" si="27"/>
        <v>300</v>
      </c>
    </row>
    <row r="64" spans="1:8" ht="51">
      <c r="A64" s="11" t="s">
        <v>54</v>
      </c>
      <c r="B64" s="16" t="s">
        <v>332</v>
      </c>
      <c r="C64" s="16">
        <v>11</v>
      </c>
      <c r="D64" s="6" t="s">
        <v>53</v>
      </c>
      <c r="E64" s="6"/>
      <c r="F64" s="26">
        <f t="shared" si="25"/>
        <v>300</v>
      </c>
      <c r="G64" s="18">
        <f t="shared" ref="G64:H64" si="28">SUM(G65)</f>
        <v>300</v>
      </c>
      <c r="H64" s="18">
        <f t="shared" si="28"/>
        <v>300</v>
      </c>
    </row>
    <row r="65" spans="1:8" ht="51">
      <c r="A65" s="11" t="s">
        <v>343</v>
      </c>
      <c r="B65" s="16" t="s">
        <v>332</v>
      </c>
      <c r="C65" s="16">
        <v>11</v>
      </c>
      <c r="D65" s="6" t="s">
        <v>55</v>
      </c>
      <c r="E65" s="6"/>
      <c r="F65" s="26">
        <f t="shared" si="25"/>
        <v>300</v>
      </c>
      <c r="G65" s="18">
        <f t="shared" ref="G65:H65" si="29">SUM(G66)</f>
        <v>300</v>
      </c>
      <c r="H65" s="18">
        <f t="shared" si="29"/>
        <v>300</v>
      </c>
    </row>
    <row r="66" spans="1:8" ht="25.5">
      <c r="A66" s="11" t="s">
        <v>56</v>
      </c>
      <c r="B66" s="16" t="s">
        <v>332</v>
      </c>
      <c r="C66" s="16">
        <v>11</v>
      </c>
      <c r="D66" s="6" t="s">
        <v>57</v>
      </c>
      <c r="E66" s="6"/>
      <c r="F66" s="26">
        <f t="shared" si="25"/>
        <v>300</v>
      </c>
      <c r="G66" s="18">
        <f t="shared" ref="G66:H66" si="30">SUM(G67)</f>
        <v>300</v>
      </c>
      <c r="H66" s="18">
        <f t="shared" si="30"/>
        <v>300</v>
      </c>
    </row>
    <row r="67" spans="1:8" ht="51">
      <c r="A67" s="11" t="s">
        <v>58</v>
      </c>
      <c r="B67" s="16" t="s">
        <v>332</v>
      </c>
      <c r="C67" s="16">
        <v>11</v>
      </c>
      <c r="D67" s="6" t="s">
        <v>57</v>
      </c>
      <c r="E67" s="6"/>
      <c r="F67" s="26">
        <f t="shared" si="25"/>
        <v>300</v>
      </c>
      <c r="G67" s="18">
        <f t="shared" ref="G67:H67" si="31">SUM(G68)</f>
        <v>300</v>
      </c>
      <c r="H67" s="18">
        <f t="shared" si="31"/>
        <v>300</v>
      </c>
    </row>
    <row r="68" spans="1:8">
      <c r="A68" s="11" t="s">
        <v>22</v>
      </c>
      <c r="B68" s="16" t="s">
        <v>332</v>
      </c>
      <c r="C68" s="16">
        <v>11</v>
      </c>
      <c r="D68" s="6" t="s">
        <v>57</v>
      </c>
      <c r="E68" s="6">
        <v>800</v>
      </c>
      <c r="F68" s="26">
        <v>300</v>
      </c>
      <c r="G68" s="18">
        <v>300</v>
      </c>
      <c r="H68" s="18">
        <v>300</v>
      </c>
    </row>
    <row r="69" spans="1:8" ht="25.5">
      <c r="A69" s="8" t="s">
        <v>59</v>
      </c>
      <c r="B69" s="15" t="s">
        <v>332</v>
      </c>
      <c r="C69" s="15">
        <v>13</v>
      </c>
      <c r="D69" s="9"/>
      <c r="E69" s="9"/>
      <c r="F69" s="25">
        <f>SUM(F70)+F81+F130+F77</f>
        <v>74301.2</v>
      </c>
      <c r="G69" s="25">
        <f t="shared" ref="G69:H69" si="32">SUM(G70)+G81+G130+G77</f>
        <v>56763.199999999997</v>
      </c>
      <c r="H69" s="25">
        <f t="shared" si="32"/>
        <v>35134.5</v>
      </c>
    </row>
    <row r="70" spans="1:8" ht="51">
      <c r="A70" s="11" t="s">
        <v>60</v>
      </c>
      <c r="B70" s="16" t="s">
        <v>332</v>
      </c>
      <c r="C70" s="16">
        <v>13</v>
      </c>
      <c r="D70" s="6" t="s">
        <v>61</v>
      </c>
      <c r="E70" s="6"/>
      <c r="F70" s="26">
        <f>SUM(F71)+F75</f>
        <v>64413.2</v>
      </c>
      <c r="G70" s="26">
        <f t="shared" ref="G70:H70" si="33">SUM(G71)+G75</f>
        <v>54795.199999999997</v>
      </c>
      <c r="H70" s="26">
        <f t="shared" si="33"/>
        <v>35134.5</v>
      </c>
    </row>
    <row r="71" spans="1:8" ht="38.25">
      <c r="A71" s="11" t="s">
        <v>62</v>
      </c>
      <c r="B71" s="16" t="s">
        <v>332</v>
      </c>
      <c r="C71" s="16">
        <v>13</v>
      </c>
      <c r="D71" s="6" t="s">
        <v>63</v>
      </c>
      <c r="E71" s="6"/>
      <c r="F71" s="26">
        <f>SUM(F74)+F73+F72</f>
        <v>64413.2</v>
      </c>
      <c r="G71" s="18">
        <f t="shared" ref="G71:H71" si="34">SUM(G74)+G73+G72</f>
        <v>54795.199999999997</v>
      </c>
      <c r="H71" s="18">
        <f t="shared" si="34"/>
        <v>35134.5</v>
      </c>
    </row>
    <row r="72" spans="1:8" ht="63.75">
      <c r="A72" s="11" t="s">
        <v>15</v>
      </c>
      <c r="B72" s="16" t="s">
        <v>332</v>
      </c>
      <c r="C72" s="16">
        <v>13</v>
      </c>
      <c r="D72" s="6" t="s">
        <v>63</v>
      </c>
      <c r="E72" s="6">
        <v>100</v>
      </c>
      <c r="F72" s="26">
        <v>34450.9</v>
      </c>
      <c r="G72" s="18">
        <v>34795.199999999997</v>
      </c>
      <c r="H72" s="18">
        <v>35134.5</v>
      </c>
    </row>
    <row r="73" spans="1:8" ht="38.25">
      <c r="A73" s="11" t="s">
        <v>21</v>
      </c>
      <c r="B73" s="16" t="s">
        <v>332</v>
      </c>
      <c r="C73" s="16">
        <v>13</v>
      </c>
      <c r="D73" s="6" t="s">
        <v>63</v>
      </c>
      <c r="E73" s="6">
        <v>200</v>
      </c>
      <c r="F73" s="26">
        <v>29962.3</v>
      </c>
      <c r="G73" s="18">
        <v>20000</v>
      </c>
      <c r="H73" s="18">
        <v>0</v>
      </c>
    </row>
    <row r="74" spans="1:8" hidden="1">
      <c r="A74" s="11" t="s">
        <v>22</v>
      </c>
      <c r="B74" s="16" t="s">
        <v>332</v>
      </c>
      <c r="C74" s="16">
        <v>13</v>
      </c>
      <c r="D74" s="6" t="s">
        <v>63</v>
      </c>
      <c r="E74" s="6">
        <v>800</v>
      </c>
      <c r="F74" s="26">
        <v>0</v>
      </c>
      <c r="G74" s="18"/>
      <c r="H74" s="18"/>
    </row>
    <row r="75" spans="1:8" ht="51" hidden="1">
      <c r="A75" s="11" t="s">
        <v>64</v>
      </c>
      <c r="B75" s="16" t="s">
        <v>332</v>
      </c>
      <c r="C75" s="16">
        <v>13</v>
      </c>
      <c r="D75" s="6" t="s">
        <v>65</v>
      </c>
      <c r="E75" s="6"/>
      <c r="F75" s="26">
        <f>SUM(F76)</f>
        <v>0</v>
      </c>
      <c r="G75" s="18">
        <f t="shared" ref="G75:H75" si="35">SUM(G76)</f>
        <v>0</v>
      </c>
      <c r="H75" s="18">
        <f t="shared" si="35"/>
        <v>0</v>
      </c>
    </row>
    <row r="76" spans="1:8" hidden="1">
      <c r="A76" s="11" t="s">
        <v>22</v>
      </c>
      <c r="B76" s="16" t="s">
        <v>332</v>
      </c>
      <c r="C76" s="16">
        <v>13</v>
      </c>
      <c r="D76" s="6" t="s">
        <v>65</v>
      </c>
      <c r="E76" s="6">
        <v>800</v>
      </c>
      <c r="F76" s="26">
        <v>0</v>
      </c>
      <c r="G76" s="18">
        <v>0</v>
      </c>
      <c r="H76" s="18">
        <v>0</v>
      </c>
    </row>
    <row r="77" spans="1:8" ht="51">
      <c r="A77" s="11" t="s">
        <v>66</v>
      </c>
      <c r="B77" s="16" t="s">
        <v>332</v>
      </c>
      <c r="C77" s="16">
        <v>13</v>
      </c>
      <c r="D77" s="30" t="s">
        <v>156</v>
      </c>
      <c r="E77" s="6"/>
      <c r="F77" s="26">
        <f>SUM(F78)</f>
        <v>300</v>
      </c>
      <c r="G77" s="26">
        <f>SUM(G78)</f>
        <v>300</v>
      </c>
      <c r="H77" s="21"/>
    </row>
    <row r="78" spans="1:8" ht="41.25" customHeight="1">
      <c r="A78" s="11" t="s">
        <v>67</v>
      </c>
      <c r="B78" s="16" t="s">
        <v>332</v>
      </c>
      <c r="C78" s="16">
        <v>13</v>
      </c>
      <c r="D78" s="30" t="s">
        <v>348</v>
      </c>
      <c r="E78" s="6"/>
      <c r="F78" s="26">
        <f>SUM(F79)+F80</f>
        <v>300</v>
      </c>
      <c r="G78" s="26">
        <f>SUM(G79)+G80</f>
        <v>300</v>
      </c>
      <c r="H78" s="21"/>
    </row>
    <row r="79" spans="1:8" ht="38.25">
      <c r="A79" s="11" t="s">
        <v>21</v>
      </c>
      <c r="B79" s="16" t="s">
        <v>332</v>
      </c>
      <c r="C79" s="16">
        <v>13</v>
      </c>
      <c r="D79" s="30" t="s">
        <v>348</v>
      </c>
      <c r="E79" s="6">
        <v>200</v>
      </c>
      <c r="F79" s="26">
        <v>300</v>
      </c>
      <c r="G79" s="21">
        <v>300</v>
      </c>
      <c r="H79" s="21"/>
    </row>
    <row r="80" spans="1:8" hidden="1">
      <c r="A80" s="11" t="s">
        <v>22</v>
      </c>
      <c r="B80" s="16" t="s">
        <v>332</v>
      </c>
      <c r="C80" s="16">
        <v>13</v>
      </c>
      <c r="D80" s="30" t="s">
        <v>348</v>
      </c>
      <c r="E80" s="6">
        <v>800</v>
      </c>
      <c r="F80" s="26">
        <v>0</v>
      </c>
      <c r="G80" s="18"/>
      <c r="H80" s="18"/>
    </row>
    <row r="81" spans="1:8" ht="25.5">
      <c r="A81" s="11" t="s">
        <v>68</v>
      </c>
      <c r="B81" s="16" t="s">
        <v>332</v>
      </c>
      <c r="C81" s="16">
        <v>13</v>
      </c>
      <c r="D81" s="6"/>
      <c r="E81" s="6"/>
      <c r="F81" s="26">
        <f>SUM(F82)+F85+F93+F101+F107+F111+F115+F119+F126</f>
        <v>9588</v>
      </c>
      <c r="G81" s="26">
        <f>SUM(G82)+G85+G93+G101+G107+G111+G115+G119+G126</f>
        <v>1668</v>
      </c>
      <c r="H81" s="26">
        <f>SUM(H82)+H85+H93+H101+H107+H111+H115+H119+H126</f>
        <v>0</v>
      </c>
    </row>
    <row r="82" spans="1:8" ht="51">
      <c r="A82" s="11" t="s">
        <v>420</v>
      </c>
      <c r="B82" s="16" t="s">
        <v>332</v>
      </c>
      <c r="C82" s="16">
        <v>13</v>
      </c>
      <c r="D82" s="6" t="s">
        <v>346</v>
      </c>
      <c r="E82" s="6"/>
      <c r="F82" s="26">
        <f>SUM(F83)</f>
        <v>30</v>
      </c>
      <c r="G82" s="18"/>
      <c r="H82" s="18"/>
    </row>
    <row r="83" spans="1:8" ht="40.5" customHeight="1">
      <c r="A83" s="11" t="s">
        <v>345</v>
      </c>
      <c r="B83" s="16" t="s">
        <v>332</v>
      </c>
      <c r="C83" s="16">
        <v>13</v>
      </c>
      <c r="D83" s="6" t="s">
        <v>70</v>
      </c>
      <c r="E83" s="6"/>
      <c r="F83" s="26">
        <f>SUM(F84)</f>
        <v>30</v>
      </c>
      <c r="G83" s="18"/>
      <c r="H83" s="18"/>
    </row>
    <row r="84" spans="1:8" ht="38.25">
      <c r="A84" s="11" t="s">
        <v>21</v>
      </c>
      <c r="B84" s="16" t="s">
        <v>332</v>
      </c>
      <c r="C84" s="16">
        <v>13</v>
      </c>
      <c r="D84" s="6" t="s">
        <v>70</v>
      </c>
      <c r="E84" s="6">
        <v>200</v>
      </c>
      <c r="F84" s="26">
        <v>30</v>
      </c>
      <c r="G84" s="18"/>
      <c r="H84" s="18"/>
    </row>
    <row r="85" spans="1:8" ht="25.5">
      <c r="A85" s="11" t="s">
        <v>52</v>
      </c>
      <c r="B85" s="16" t="s">
        <v>332</v>
      </c>
      <c r="C85" s="16">
        <v>13</v>
      </c>
      <c r="D85" s="6"/>
      <c r="E85" s="6"/>
      <c r="F85" s="26">
        <f>SUM(F86)</f>
        <v>350</v>
      </c>
      <c r="G85" s="26">
        <f t="shared" ref="G85:H85" si="36">SUM(G86)</f>
        <v>500</v>
      </c>
      <c r="H85" s="26">
        <f t="shared" si="36"/>
        <v>0</v>
      </c>
    </row>
    <row r="86" spans="1:8" ht="38.25">
      <c r="A86" s="11" t="s">
        <v>71</v>
      </c>
      <c r="B86" s="16" t="s">
        <v>332</v>
      </c>
      <c r="C86" s="16">
        <v>13</v>
      </c>
      <c r="D86" s="6" t="s">
        <v>72</v>
      </c>
      <c r="E86" s="6"/>
      <c r="F86" s="26">
        <f>SUM(F87)+F90</f>
        <v>350</v>
      </c>
      <c r="G86" s="26">
        <f t="shared" ref="G86:H86" si="37">SUM(G87)+G90</f>
        <v>500</v>
      </c>
      <c r="H86" s="26">
        <f t="shared" si="37"/>
        <v>0</v>
      </c>
    </row>
    <row r="87" spans="1:8" ht="51">
      <c r="A87" s="11" t="s">
        <v>73</v>
      </c>
      <c r="B87" s="16" t="s">
        <v>332</v>
      </c>
      <c r="C87" s="16">
        <v>13</v>
      </c>
      <c r="D87" s="6" t="s">
        <v>344</v>
      </c>
      <c r="E87" s="6"/>
      <c r="F87" s="26">
        <f>SUM(F88)</f>
        <v>350</v>
      </c>
      <c r="G87" s="26">
        <f t="shared" ref="G87:H88" si="38">SUM(G88)</f>
        <v>500</v>
      </c>
      <c r="H87" s="26">
        <f t="shared" si="38"/>
        <v>0</v>
      </c>
    </row>
    <row r="88" spans="1:8" ht="25.5">
      <c r="A88" s="11" t="s">
        <v>75</v>
      </c>
      <c r="B88" s="16" t="s">
        <v>332</v>
      </c>
      <c r="C88" s="16">
        <v>13</v>
      </c>
      <c r="D88" s="6" t="s">
        <v>74</v>
      </c>
      <c r="E88" s="6"/>
      <c r="F88" s="26">
        <f>SUM(F89)</f>
        <v>350</v>
      </c>
      <c r="G88" s="26">
        <f t="shared" si="38"/>
        <v>500</v>
      </c>
      <c r="H88" s="26">
        <f t="shared" si="38"/>
        <v>0</v>
      </c>
    </row>
    <row r="89" spans="1:8" ht="38.25">
      <c r="A89" s="11" t="s">
        <v>21</v>
      </c>
      <c r="B89" s="16" t="s">
        <v>332</v>
      </c>
      <c r="C89" s="16">
        <v>13</v>
      </c>
      <c r="D89" s="6" t="s">
        <v>74</v>
      </c>
      <c r="E89" s="6">
        <v>200</v>
      </c>
      <c r="F89" s="26">
        <v>350</v>
      </c>
      <c r="G89" s="18">
        <v>500</v>
      </c>
      <c r="H89" s="18">
        <v>0</v>
      </c>
    </row>
    <row r="90" spans="1:8" ht="63.75" hidden="1">
      <c r="A90" s="11" t="s">
        <v>76</v>
      </c>
      <c r="B90" s="16" t="s">
        <v>332</v>
      </c>
      <c r="C90" s="16">
        <v>13</v>
      </c>
      <c r="D90" s="6" t="s">
        <v>77</v>
      </c>
      <c r="E90" s="6"/>
      <c r="F90" s="26">
        <f>SUM(F91)</f>
        <v>0</v>
      </c>
      <c r="G90" s="26">
        <f t="shared" ref="G90:H91" si="39">SUM(G91)</f>
        <v>0</v>
      </c>
      <c r="H90" s="26">
        <f t="shared" si="39"/>
        <v>0</v>
      </c>
    </row>
    <row r="91" spans="1:8" ht="51" hidden="1">
      <c r="A91" s="11" t="s">
        <v>78</v>
      </c>
      <c r="B91" s="16" t="s">
        <v>332</v>
      </c>
      <c r="C91" s="16">
        <v>13</v>
      </c>
      <c r="D91" s="6" t="s">
        <v>79</v>
      </c>
      <c r="E91" s="6"/>
      <c r="F91" s="26">
        <f>SUM(F92)</f>
        <v>0</v>
      </c>
      <c r="G91" s="26">
        <f t="shared" si="39"/>
        <v>0</v>
      </c>
      <c r="H91" s="26">
        <f t="shared" si="39"/>
        <v>0</v>
      </c>
    </row>
    <row r="92" spans="1:8" ht="38.25" hidden="1">
      <c r="A92" s="11" t="s">
        <v>21</v>
      </c>
      <c r="B92" s="16" t="s">
        <v>332</v>
      </c>
      <c r="C92" s="16">
        <v>13</v>
      </c>
      <c r="D92" s="6" t="s">
        <v>79</v>
      </c>
      <c r="E92" s="6">
        <v>200</v>
      </c>
      <c r="F92" s="26">
        <v>0</v>
      </c>
      <c r="G92" s="18">
        <v>0</v>
      </c>
      <c r="H92" s="18">
        <v>0</v>
      </c>
    </row>
    <row r="93" spans="1:8" ht="25.5">
      <c r="A93" s="11" t="s">
        <v>52</v>
      </c>
      <c r="B93" s="16" t="s">
        <v>332</v>
      </c>
      <c r="C93" s="16">
        <v>13</v>
      </c>
      <c r="D93" s="6"/>
      <c r="E93" s="6"/>
      <c r="F93" s="26">
        <f>SUM(F94)</f>
        <v>550</v>
      </c>
      <c r="G93" s="18">
        <f t="shared" ref="G93:H93" si="40">SUM(G94)</f>
        <v>600</v>
      </c>
      <c r="H93" s="18">
        <f t="shared" si="40"/>
        <v>0</v>
      </c>
    </row>
    <row r="94" spans="1:8" ht="51">
      <c r="A94" s="11" t="s">
        <v>54</v>
      </c>
      <c r="B94" s="16" t="s">
        <v>332</v>
      </c>
      <c r="C94" s="16">
        <v>13</v>
      </c>
      <c r="D94" s="6" t="s">
        <v>53</v>
      </c>
      <c r="E94" s="6"/>
      <c r="F94" s="26">
        <f>SUM(F95)+F98</f>
        <v>550</v>
      </c>
      <c r="G94" s="18">
        <f t="shared" ref="G94:H94" si="41">SUM(G95)+G98</f>
        <v>600</v>
      </c>
      <c r="H94" s="18">
        <f t="shared" si="41"/>
        <v>0</v>
      </c>
    </row>
    <row r="95" spans="1:8" ht="51">
      <c r="A95" s="11" t="s">
        <v>80</v>
      </c>
      <c r="B95" s="16" t="s">
        <v>332</v>
      </c>
      <c r="C95" s="16">
        <v>13</v>
      </c>
      <c r="D95" s="6" t="s">
        <v>81</v>
      </c>
      <c r="E95" s="6"/>
      <c r="F95" s="26">
        <f>SUM(F96)</f>
        <v>450</v>
      </c>
      <c r="G95" s="18">
        <f t="shared" ref="G95:H95" si="42">SUM(G96)</f>
        <v>500</v>
      </c>
      <c r="H95" s="18">
        <f t="shared" si="42"/>
        <v>0</v>
      </c>
    </row>
    <row r="96" spans="1:8" ht="38.25">
      <c r="A96" s="11" t="s">
        <v>82</v>
      </c>
      <c r="B96" s="16" t="s">
        <v>332</v>
      </c>
      <c r="C96" s="16">
        <v>13</v>
      </c>
      <c r="D96" s="6" t="s">
        <v>83</v>
      </c>
      <c r="E96" s="6"/>
      <c r="F96" s="26">
        <f>SUM(F97)</f>
        <v>450</v>
      </c>
      <c r="G96" s="18">
        <f t="shared" ref="G96:H96" si="43">SUM(G97)</f>
        <v>500</v>
      </c>
      <c r="H96" s="18">
        <f t="shared" si="43"/>
        <v>0</v>
      </c>
    </row>
    <row r="97" spans="1:8" ht="38.25">
      <c r="A97" s="11" t="s">
        <v>21</v>
      </c>
      <c r="B97" s="16" t="s">
        <v>332</v>
      </c>
      <c r="C97" s="16">
        <v>13</v>
      </c>
      <c r="D97" s="6" t="s">
        <v>83</v>
      </c>
      <c r="E97" s="6">
        <v>200</v>
      </c>
      <c r="F97" s="26">
        <v>450</v>
      </c>
      <c r="G97" s="18">
        <v>500</v>
      </c>
      <c r="H97" s="18">
        <v>0</v>
      </c>
    </row>
    <row r="98" spans="1:8" ht="51">
      <c r="A98" s="11" t="s">
        <v>421</v>
      </c>
      <c r="B98" s="16" t="s">
        <v>332</v>
      </c>
      <c r="C98" s="16">
        <v>13</v>
      </c>
      <c r="D98" s="6" t="s">
        <v>84</v>
      </c>
      <c r="E98" s="6"/>
      <c r="F98" s="26">
        <f>SUM(F99)</f>
        <v>100</v>
      </c>
      <c r="G98" s="26">
        <f>SUM(G99)</f>
        <v>100</v>
      </c>
      <c r="H98" s="18"/>
    </row>
    <row r="99" spans="1:8" ht="38.25">
      <c r="A99" s="11" t="s">
        <v>85</v>
      </c>
      <c r="B99" s="16" t="s">
        <v>332</v>
      </c>
      <c r="C99" s="16">
        <v>13</v>
      </c>
      <c r="D99" s="6" t="s">
        <v>86</v>
      </c>
      <c r="E99" s="6"/>
      <c r="F99" s="26">
        <f>SUM(F100)</f>
        <v>100</v>
      </c>
      <c r="G99" s="26">
        <f>SUM(G100)</f>
        <v>100</v>
      </c>
      <c r="H99" s="18"/>
    </row>
    <row r="100" spans="1:8" ht="38.25">
      <c r="A100" s="11" t="s">
        <v>21</v>
      </c>
      <c r="B100" s="16" t="s">
        <v>332</v>
      </c>
      <c r="C100" s="16">
        <v>13</v>
      </c>
      <c r="D100" s="6" t="s">
        <v>86</v>
      </c>
      <c r="E100" s="6">
        <v>200</v>
      </c>
      <c r="F100" s="26">
        <v>100</v>
      </c>
      <c r="G100" s="18">
        <v>100</v>
      </c>
      <c r="H100" s="18"/>
    </row>
    <row r="101" spans="1:8" ht="25.5">
      <c r="A101" s="11" t="s">
        <v>52</v>
      </c>
      <c r="B101" s="16" t="s">
        <v>332</v>
      </c>
      <c r="C101" s="16">
        <v>13</v>
      </c>
      <c r="D101" s="6"/>
      <c r="E101" s="6"/>
      <c r="F101" s="26">
        <f>SUM(F102)</f>
        <v>15</v>
      </c>
      <c r="G101" s="18">
        <f t="shared" ref="G101:H101" si="44">SUM(G102)</f>
        <v>0</v>
      </c>
      <c r="H101" s="18">
        <f t="shared" si="44"/>
        <v>0</v>
      </c>
    </row>
    <row r="102" spans="1:8" ht="63.75">
      <c r="A102" s="11" t="s">
        <v>87</v>
      </c>
      <c r="B102" s="16" t="s">
        <v>332</v>
      </c>
      <c r="C102" s="16">
        <v>13</v>
      </c>
      <c r="D102" s="6" t="s">
        <v>88</v>
      </c>
      <c r="E102" s="6"/>
      <c r="F102" s="26">
        <f>SUM(F103)+F105</f>
        <v>15</v>
      </c>
      <c r="G102" s="18">
        <f t="shared" ref="G102:H102" si="45">SUM(G103)+G105</f>
        <v>0</v>
      </c>
      <c r="H102" s="18">
        <f t="shared" si="45"/>
        <v>0</v>
      </c>
    </row>
    <row r="103" spans="1:8" ht="63.75">
      <c r="A103" s="11" t="s">
        <v>89</v>
      </c>
      <c r="B103" s="16" t="s">
        <v>332</v>
      </c>
      <c r="C103" s="16">
        <v>13</v>
      </c>
      <c r="D103" s="6" t="s">
        <v>90</v>
      </c>
      <c r="E103" s="6"/>
      <c r="F103" s="26">
        <f>SUM(F104)</f>
        <v>10</v>
      </c>
      <c r="G103" s="18">
        <f t="shared" ref="G103:H103" si="46">SUM(G104)</f>
        <v>0</v>
      </c>
      <c r="H103" s="18">
        <f t="shared" si="46"/>
        <v>0</v>
      </c>
    </row>
    <row r="104" spans="1:8" ht="38.25">
      <c r="A104" s="11" t="s">
        <v>21</v>
      </c>
      <c r="B104" s="16" t="s">
        <v>332</v>
      </c>
      <c r="C104" s="16">
        <v>13</v>
      </c>
      <c r="D104" s="6" t="s">
        <v>90</v>
      </c>
      <c r="E104" s="6">
        <v>200</v>
      </c>
      <c r="F104" s="26">
        <v>10</v>
      </c>
      <c r="G104" s="18">
        <v>0</v>
      </c>
      <c r="H104" s="18">
        <v>0</v>
      </c>
    </row>
    <row r="105" spans="1:8" ht="76.5">
      <c r="A105" s="11" t="s">
        <v>376</v>
      </c>
      <c r="B105" s="16" t="s">
        <v>332</v>
      </c>
      <c r="C105" s="16">
        <v>13</v>
      </c>
      <c r="D105" s="6" t="s">
        <v>91</v>
      </c>
      <c r="E105" s="6"/>
      <c r="F105" s="26">
        <f>SUM(F106)</f>
        <v>5</v>
      </c>
      <c r="G105" s="18">
        <f t="shared" ref="G105:H105" si="47">SUM(G106)</f>
        <v>0</v>
      </c>
      <c r="H105" s="18">
        <f t="shared" si="47"/>
        <v>0</v>
      </c>
    </row>
    <row r="106" spans="1:8" ht="38.25">
      <c r="A106" s="11" t="s">
        <v>21</v>
      </c>
      <c r="B106" s="16" t="s">
        <v>332</v>
      </c>
      <c r="C106" s="16">
        <v>13</v>
      </c>
      <c r="D106" s="6" t="s">
        <v>91</v>
      </c>
      <c r="E106" s="6">
        <v>200</v>
      </c>
      <c r="F106" s="26">
        <v>5</v>
      </c>
      <c r="G106" s="18">
        <v>0</v>
      </c>
      <c r="H106" s="18">
        <v>0</v>
      </c>
    </row>
    <row r="107" spans="1:8" ht="25.5">
      <c r="A107" s="11" t="s">
        <v>52</v>
      </c>
      <c r="B107" s="16" t="s">
        <v>332</v>
      </c>
      <c r="C107" s="16">
        <v>13</v>
      </c>
      <c r="D107" s="6"/>
      <c r="E107" s="6"/>
      <c r="F107" s="26">
        <f>SUM(F108)</f>
        <v>5</v>
      </c>
      <c r="G107" s="18">
        <f t="shared" ref="G107:H107" si="48">SUM(G108)</f>
        <v>5</v>
      </c>
      <c r="H107" s="18">
        <f t="shared" si="48"/>
        <v>0</v>
      </c>
    </row>
    <row r="108" spans="1:8" ht="90.75" customHeight="1">
      <c r="A108" s="11" t="s">
        <v>92</v>
      </c>
      <c r="B108" s="16" t="s">
        <v>332</v>
      </c>
      <c r="C108" s="16">
        <v>13</v>
      </c>
      <c r="D108" s="6" t="s">
        <v>93</v>
      </c>
      <c r="E108" s="6"/>
      <c r="F108" s="26">
        <f>SUM(F109)</f>
        <v>5</v>
      </c>
      <c r="G108" s="18">
        <f t="shared" ref="G108:H108" si="49">SUM(G109)</f>
        <v>5</v>
      </c>
      <c r="H108" s="18">
        <f t="shared" si="49"/>
        <v>0</v>
      </c>
    </row>
    <row r="109" spans="1:8" ht="25.5">
      <c r="A109" s="11" t="s">
        <v>94</v>
      </c>
      <c r="B109" s="16" t="s">
        <v>332</v>
      </c>
      <c r="C109" s="16">
        <v>13</v>
      </c>
      <c r="D109" s="6" t="s">
        <v>95</v>
      </c>
      <c r="E109" s="6"/>
      <c r="F109" s="26">
        <f>SUM(F110)</f>
        <v>5</v>
      </c>
      <c r="G109" s="18">
        <f t="shared" ref="G109:H109" si="50">SUM(G110)</f>
        <v>5</v>
      </c>
      <c r="H109" s="18">
        <f t="shared" si="50"/>
        <v>0</v>
      </c>
    </row>
    <row r="110" spans="1:8" ht="38.25">
      <c r="A110" s="11" t="s">
        <v>21</v>
      </c>
      <c r="B110" s="16" t="s">
        <v>332</v>
      </c>
      <c r="C110" s="16">
        <v>13</v>
      </c>
      <c r="D110" s="6" t="s">
        <v>95</v>
      </c>
      <c r="E110" s="6">
        <v>200</v>
      </c>
      <c r="F110" s="26">
        <v>5</v>
      </c>
      <c r="G110" s="18">
        <v>5</v>
      </c>
      <c r="H110" s="18">
        <v>0</v>
      </c>
    </row>
    <row r="111" spans="1:8" ht="25.5">
      <c r="A111" s="11" t="s">
        <v>52</v>
      </c>
      <c r="B111" s="16" t="s">
        <v>332</v>
      </c>
      <c r="C111" s="16">
        <v>13</v>
      </c>
      <c r="D111" s="6"/>
      <c r="E111" s="6"/>
      <c r="F111" s="26">
        <f t="shared" ref="F111:H113" si="51">SUM(F112)</f>
        <v>3</v>
      </c>
      <c r="G111" s="18">
        <f t="shared" si="51"/>
        <v>3</v>
      </c>
      <c r="H111" s="18">
        <f t="shared" si="51"/>
        <v>0</v>
      </c>
    </row>
    <row r="112" spans="1:8" ht="38.25">
      <c r="A112" s="11" t="s">
        <v>96</v>
      </c>
      <c r="B112" s="16" t="s">
        <v>332</v>
      </c>
      <c r="C112" s="16">
        <v>13</v>
      </c>
      <c r="D112" s="6" t="s">
        <v>97</v>
      </c>
      <c r="E112" s="6"/>
      <c r="F112" s="26">
        <f t="shared" si="51"/>
        <v>3</v>
      </c>
      <c r="G112" s="18">
        <f t="shared" si="51"/>
        <v>3</v>
      </c>
      <c r="H112" s="18">
        <f t="shared" si="51"/>
        <v>0</v>
      </c>
    </row>
    <row r="113" spans="1:8" ht="25.5">
      <c r="A113" s="11" t="s">
        <v>98</v>
      </c>
      <c r="B113" s="16" t="s">
        <v>332</v>
      </c>
      <c r="C113" s="16">
        <v>13</v>
      </c>
      <c r="D113" s="6" t="s">
        <v>99</v>
      </c>
      <c r="E113" s="6"/>
      <c r="F113" s="26">
        <f t="shared" si="51"/>
        <v>3</v>
      </c>
      <c r="G113" s="18">
        <f t="shared" si="51"/>
        <v>3</v>
      </c>
      <c r="H113" s="18">
        <f t="shared" si="51"/>
        <v>0</v>
      </c>
    </row>
    <row r="114" spans="1:8" ht="38.25">
      <c r="A114" s="11" t="s">
        <v>21</v>
      </c>
      <c r="B114" s="16" t="s">
        <v>332</v>
      </c>
      <c r="C114" s="16">
        <v>13</v>
      </c>
      <c r="D114" s="6" t="s">
        <v>99</v>
      </c>
      <c r="E114" s="6">
        <v>200</v>
      </c>
      <c r="F114" s="26">
        <v>3</v>
      </c>
      <c r="G114" s="18">
        <v>3</v>
      </c>
      <c r="H114" s="18">
        <v>0</v>
      </c>
    </row>
    <row r="115" spans="1:8" ht="25.5">
      <c r="A115" s="11" t="s">
        <v>52</v>
      </c>
      <c r="B115" s="16" t="s">
        <v>332</v>
      </c>
      <c r="C115" s="16">
        <v>13</v>
      </c>
      <c r="D115" s="6"/>
      <c r="E115" s="6"/>
      <c r="F115" s="26">
        <f>SUM(F116)</f>
        <v>50</v>
      </c>
      <c r="G115" s="26">
        <f t="shared" ref="G115:H117" si="52">SUM(G116)</f>
        <v>50</v>
      </c>
      <c r="H115" s="26">
        <f t="shared" si="52"/>
        <v>0</v>
      </c>
    </row>
    <row r="116" spans="1:8" ht="38.25">
      <c r="A116" s="11" t="s">
        <v>100</v>
      </c>
      <c r="B116" s="16" t="s">
        <v>332</v>
      </c>
      <c r="C116" s="16">
        <v>13</v>
      </c>
      <c r="D116" s="6" t="s">
        <v>101</v>
      </c>
      <c r="E116" s="6"/>
      <c r="F116" s="26">
        <f>SUM(F117)</f>
        <v>50</v>
      </c>
      <c r="G116" s="26">
        <f t="shared" si="52"/>
        <v>50</v>
      </c>
      <c r="H116" s="26">
        <f t="shared" si="52"/>
        <v>0</v>
      </c>
    </row>
    <row r="117" spans="1:8" ht="38.25">
      <c r="A117" s="11" t="s">
        <v>102</v>
      </c>
      <c r="B117" s="16" t="s">
        <v>332</v>
      </c>
      <c r="C117" s="16">
        <v>13</v>
      </c>
      <c r="D117" s="6" t="s">
        <v>103</v>
      </c>
      <c r="E117" s="6"/>
      <c r="F117" s="26">
        <f>SUM(F118)</f>
        <v>50</v>
      </c>
      <c r="G117" s="26">
        <f t="shared" si="52"/>
        <v>50</v>
      </c>
      <c r="H117" s="26">
        <f t="shared" si="52"/>
        <v>0</v>
      </c>
    </row>
    <row r="118" spans="1:8" ht="38.25">
      <c r="A118" s="11" t="s">
        <v>21</v>
      </c>
      <c r="B118" s="16" t="s">
        <v>332</v>
      </c>
      <c r="C118" s="16">
        <v>13</v>
      </c>
      <c r="D118" s="6" t="s">
        <v>103</v>
      </c>
      <c r="E118" s="6">
        <v>200</v>
      </c>
      <c r="F118" s="26">
        <v>50</v>
      </c>
      <c r="G118" s="18">
        <v>50</v>
      </c>
      <c r="H118" s="21">
        <v>0</v>
      </c>
    </row>
    <row r="119" spans="1:8" ht="25.5">
      <c r="A119" s="11" t="s">
        <v>52</v>
      </c>
      <c r="B119" s="16" t="s">
        <v>332</v>
      </c>
      <c r="C119" s="16">
        <v>13</v>
      </c>
      <c r="D119" s="6"/>
      <c r="E119" s="6"/>
      <c r="F119" s="26">
        <f>SUM(F120)</f>
        <v>8575</v>
      </c>
      <c r="G119" s="18">
        <f t="shared" ref="G119:H119" si="53">SUM(G120)</f>
        <v>500</v>
      </c>
      <c r="H119" s="18">
        <f t="shared" si="53"/>
        <v>0</v>
      </c>
    </row>
    <row r="120" spans="1:8" ht="51">
      <c r="A120" s="11" t="s">
        <v>104</v>
      </c>
      <c r="B120" s="16" t="s">
        <v>332</v>
      </c>
      <c r="C120" s="16">
        <v>13</v>
      </c>
      <c r="D120" s="6" t="s">
        <v>105</v>
      </c>
      <c r="E120" s="6"/>
      <c r="F120" s="26">
        <f>SUM(F121)</f>
        <v>8575</v>
      </c>
      <c r="G120" s="18">
        <f t="shared" ref="G120:H120" si="54">SUM(G121)</f>
        <v>500</v>
      </c>
      <c r="H120" s="18">
        <f t="shared" si="54"/>
        <v>0</v>
      </c>
    </row>
    <row r="121" spans="1:8" ht="63.75">
      <c r="A121" s="11" t="s">
        <v>106</v>
      </c>
      <c r="B121" s="16" t="s">
        <v>332</v>
      </c>
      <c r="C121" s="16">
        <v>13</v>
      </c>
      <c r="D121" s="6" t="s">
        <v>107</v>
      </c>
      <c r="E121" s="6"/>
      <c r="F121" s="26">
        <f>SUM(F122)+F124</f>
        <v>8575</v>
      </c>
      <c r="G121" s="18">
        <f t="shared" ref="G121:H121" si="55">SUM(G122)+G124</f>
        <v>500</v>
      </c>
      <c r="H121" s="18">
        <f t="shared" si="55"/>
        <v>0</v>
      </c>
    </row>
    <row r="122" spans="1:8" ht="51">
      <c r="A122" s="11" t="s">
        <v>108</v>
      </c>
      <c r="B122" s="16" t="s">
        <v>332</v>
      </c>
      <c r="C122" s="16">
        <v>13</v>
      </c>
      <c r="D122" s="37" t="s">
        <v>370</v>
      </c>
      <c r="E122" s="6"/>
      <c r="F122" s="26">
        <f>SUM(F123)</f>
        <v>8320</v>
      </c>
      <c r="G122" s="18">
        <f t="shared" ref="G122:H122" si="56">SUM(G123)</f>
        <v>0</v>
      </c>
      <c r="H122" s="18">
        <f t="shared" si="56"/>
        <v>0</v>
      </c>
    </row>
    <row r="123" spans="1:8" ht="38.25">
      <c r="A123" s="11" t="s">
        <v>21</v>
      </c>
      <c r="B123" s="16" t="s">
        <v>332</v>
      </c>
      <c r="C123" s="16">
        <v>13</v>
      </c>
      <c r="D123" s="37" t="s">
        <v>370</v>
      </c>
      <c r="E123" s="6">
        <v>200</v>
      </c>
      <c r="F123" s="26">
        <v>8320</v>
      </c>
      <c r="G123" s="18">
        <v>0</v>
      </c>
      <c r="H123" s="18">
        <v>0</v>
      </c>
    </row>
    <row r="124" spans="1:8" ht="63.75">
      <c r="A124" s="11" t="s">
        <v>109</v>
      </c>
      <c r="B124" s="16" t="s">
        <v>332</v>
      </c>
      <c r="C124" s="16">
        <v>13</v>
      </c>
      <c r="D124" s="6" t="s">
        <v>110</v>
      </c>
      <c r="E124" s="6"/>
      <c r="F124" s="26">
        <f>SUM(F125)</f>
        <v>255</v>
      </c>
      <c r="G124" s="26">
        <f>SUM(G125)</f>
        <v>500</v>
      </c>
      <c r="H124" s="26">
        <f>SUM(H125)</f>
        <v>0</v>
      </c>
    </row>
    <row r="125" spans="1:8" ht="38.25">
      <c r="A125" s="11" t="s">
        <v>21</v>
      </c>
      <c r="B125" s="16" t="s">
        <v>332</v>
      </c>
      <c r="C125" s="16">
        <v>13</v>
      </c>
      <c r="D125" s="6" t="s">
        <v>110</v>
      </c>
      <c r="E125" s="6">
        <v>200</v>
      </c>
      <c r="F125" s="26">
        <v>255</v>
      </c>
      <c r="G125" s="18">
        <v>500</v>
      </c>
      <c r="H125" s="21">
        <v>0</v>
      </c>
    </row>
    <row r="126" spans="1:8" ht="25.5">
      <c r="A126" s="11" t="s">
        <v>52</v>
      </c>
      <c r="B126" s="16" t="s">
        <v>332</v>
      </c>
      <c r="C126" s="16">
        <v>13</v>
      </c>
      <c r="D126" s="6"/>
      <c r="E126" s="6"/>
      <c r="F126" s="26">
        <f>SUM(F127)</f>
        <v>10</v>
      </c>
      <c r="G126" s="26">
        <f t="shared" ref="G126:H128" si="57">SUM(G127)</f>
        <v>10</v>
      </c>
      <c r="H126" s="26">
        <f t="shared" si="57"/>
        <v>0</v>
      </c>
    </row>
    <row r="127" spans="1:8" ht="51">
      <c r="A127" s="11" t="s">
        <v>111</v>
      </c>
      <c r="B127" s="16" t="s">
        <v>332</v>
      </c>
      <c r="C127" s="16">
        <v>13</v>
      </c>
      <c r="D127" s="6" t="s">
        <v>112</v>
      </c>
      <c r="E127" s="6"/>
      <c r="F127" s="26">
        <f>SUM(F128)</f>
        <v>10</v>
      </c>
      <c r="G127" s="26">
        <f t="shared" si="57"/>
        <v>10</v>
      </c>
      <c r="H127" s="26">
        <f t="shared" si="57"/>
        <v>0</v>
      </c>
    </row>
    <row r="128" spans="1:8" ht="51">
      <c r="A128" s="11" t="s">
        <v>113</v>
      </c>
      <c r="B128" s="16" t="s">
        <v>332</v>
      </c>
      <c r="C128" s="16">
        <v>13</v>
      </c>
      <c r="D128" s="6" t="s">
        <v>114</v>
      </c>
      <c r="E128" s="6"/>
      <c r="F128" s="26">
        <f>SUM(F129)</f>
        <v>10</v>
      </c>
      <c r="G128" s="26">
        <f t="shared" si="57"/>
        <v>10</v>
      </c>
      <c r="H128" s="26">
        <f t="shared" si="57"/>
        <v>0</v>
      </c>
    </row>
    <row r="129" spans="1:8" ht="38.25">
      <c r="A129" s="11" t="s">
        <v>21</v>
      </c>
      <c r="B129" s="16" t="s">
        <v>332</v>
      </c>
      <c r="C129" s="16">
        <v>13</v>
      </c>
      <c r="D129" s="6" t="s">
        <v>114</v>
      </c>
      <c r="E129" s="6">
        <v>200</v>
      </c>
      <c r="F129" s="26">
        <v>10</v>
      </c>
      <c r="G129" s="18">
        <v>10</v>
      </c>
      <c r="H129" s="18">
        <v>0</v>
      </c>
    </row>
    <row r="130" spans="1:8" ht="25.5" hidden="1">
      <c r="A130" s="11" t="s">
        <v>115</v>
      </c>
      <c r="B130" s="16" t="s">
        <v>332</v>
      </c>
      <c r="C130" s="16">
        <v>13</v>
      </c>
      <c r="D130" s="6" t="s">
        <v>116</v>
      </c>
      <c r="E130" s="6"/>
      <c r="F130" s="26">
        <f>SUM(F131)+F134</f>
        <v>0</v>
      </c>
      <c r="G130" s="18"/>
      <c r="H130" s="18"/>
    </row>
    <row r="131" spans="1:8" ht="38.25" hidden="1">
      <c r="A131" s="11" t="s">
        <v>117</v>
      </c>
      <c r="B131" s="16" t="s">
        <v>332</v>
      </c>
      <c r="C131" s="16">
        <v>13</v>
      </c>
      <c r="D131" s="6" t="s">
        <v>118</v>
      </c>
      <c r="E131" s="6"/>
      <c r="F131" s="26">
        <f>SUM(F132)</f>
        <v>0</v>
      </c>
      <c r="G131" s="18"/>
      <c r="H131" s="18"/>
    </row>
    <row r="132" spans="1:8" ht="25.5" hidden="1">
      <c r="A132" s="11" t="s">
        <v>119</v>
      </c>
      <c r="B132" s="16" t="s">
        <v>332</v>
      </c>
      <c r="C132" s="16">
        <v>13</v>
      </c>
      <c r="D132" s="6" t="s">
        <v>120</v>
      </c>
      <c r="E132" s="6"/>
      <c r="F132" s="26">
        <f>SUM(F133)</f>
        <v>0</v>
      </c>
      <c r="G132" s="18"/>
      <c r="H132" s="18"/>
    </row>
    <row r="133" spans="1:8" hidden="1">
      <c r="A133" s="11" t="s">
        <v>22</v>
      </c>
      <c r="B133" s="16" t="s">
        <v>332</v>
      </c>
      <c r="C133" s="16">
        <v>13</v>
      </c>
      <c r="D133" s="6" t="s">
        <v>120</v>
      </c>
      <c r="E133" s="6">
        <v>800</v>
      </c>
      <c r="F133" s="26">
        <v>0</v>
      </c>
      <c r="G133" s="18"/>
      <c r="H133" s="18"/>
    </row>
    <row r="134" spans="1:8" hidden="1">
      <c r="A134" s="11" t="s">
        <v>121</v>
      </c>
      <c r="B134" s="16" t="s">
        <v>332</v>
      </c>
      <c r="C134" s="16">
        <v>13</v>
      </c>
      <c r="D134" s="6" t="s">
        <v>122</v>
      </c>
      <c r="E134" s="6"/>
      <c r="F134" s="26">
        <f>SUM(F135)</f>
        <v>0</v>
      </c>
      <c r="G134" s="18"/>
      <c r="H134" s="18"/>
    </row>
    <row r="135" spans="1:8" ht="38.25" hidden="1">
      <c r="A135" s="11" t="s">
        <v>123</v>
      </c>
      <c r="B135" s="16" t="s">
        <v>332</v>
      </c>
      <c r="C135" s="16">
        <v>13</v>
      </c>
      <c r="D135" s="6" t="s">
        <v>124</v>
      </c>
      <c r="E135" s="6"/>
      <c r="F135" s="26">
        <f>SUM(F136)</f>
        <v>0</v>
      </c>
      <c r="G135" s="18"/>
      <c r="H135" s="18"/>
    </row>
    <row r="136" spans="1:8" ht="38.25" hidden="1">
      <c r="A136" s="11" t="s">
        <v>21</v>
      </c>
      <c r="B136" s="16" t="s">
        <v>332</v>
      </c>
      <c r="C136" s="16">
        <v>13</v>
      </c>
      <c r="D136" s="6" t="s">
        <v>124</v>
      </c>
      <c r="E136" s="6">
        <v>200</v>
      </c>
      <c r="F136" s="26">
        <v>0</v>
      </c>
      <c r="G136" s="18"/>
      <c r="H136" s="18"/>
    </row>
    <row r="137" spans="1:8" ht="38.25">
      <c r="A137" s="8" t="s">
        <v>125</v>
      </c>
      <c r="B137" s="15" t="s">
        <v>339</v>
      </c>
      <c r="C137" s="15" t="s">
        <v>333</v>
      </c>
      <c r="D137" s="9"/>
      <c r="E137" s="9"/>
      <c r="F137" s="25">
        <f>SUM(F138)</f>
        <v>1924</v>
      </c>
      <c r="G137" s="17">
        <f t="shared" ref="G137:H137" si="58">SUM(G138)</f>
        <v>1912.9</v>
      </c>
      <c r="H137" s="17">
        <f t="shared" si="58"/>
        <v>1880.6</v>
      </c>
    </row>
    <row r="138" spans="1:8" ht="63.75">
      <c r="A138" s="11" t="s">
        <v>126</v>
      </c>
      <c r="B138" s="16" t="s">
        <v>339</v>
      </c>
      <c r="C138" s="16">
        <v>10</v>
      </c>
      <c r="D138" s="6"/>
      <c r="E138" s="6"/>
      <c r="F138" s="26">
        <f>SUM(F139)+F143</f>
        <v>1924</v>
      </c>
      <c r="G138" s="18">
        <f t="shared" ref="G138:H138" si="59">SUM(G139)+G143</f>
        <v>1912.9</v>
      </c>
      <c r="H138" s="18">
        <f t="shared" si="59"/>
        <v>1880.6</v>
      </c>
    </row>
    <row r="139" spans="1:8" ht="51">
      <c r="A139" s="11" t="s">
        <v>60</v>
      </c>
      <c r="B139" s="16" t="s">
        <v>339</v>
      </c>
      <c r="C139" s="16">
        <v>10</v>
      </c>
      <c r="D139" s="6" t="s">
        <v>61</v>
      </c>
      <c r="E139" s="6"/>
      <c r="F139" s="26">
        <f>SUM(F140)</f>
        <v>1919</v>
      </c>
      <c r="G139" s="18">
        <f t="shared" ref="G139:H139" si="60">SUM(G140)</f>
        <v>1907.9</v>
      </c>
      <c r="H139" s="18">
        <f t="shared" si="60"/>
        <v>1875.6</v>
      </c>
    </row>
    <row r="140" spans="1:8" ht="38.25">
      <c r="A140" s="11" t="s">
        <v>62</v>
      </c>
      <c r="B140" s="16" t="s">
        <v>339</v>
      </c>
      <c r="C140" s="16">
        <v>10</v>
      </c>
      <c r="D140" s="30" t="s">
        <v>63</v>
      </c>
      <c r="E140" s="6"/>
      <c r="F140" s="26">
        <f>SUM(F141)+F142</f>
        <v>1919</v>
      </c>
      <c r="G140" s="18">
        <f t="shared" ref="G140:H140" si="61">SUM(G141)+G142</f>
        <v>1907.9</v>
      </c>
      <c r="H140" s="18">
        <f t="shared" si="61"/>
        <v>1875.6</v>
      </c>
    </row>
    <row r="141" spans="1:8" ht="63.75">
      <c r="A141" s="11" t="s">
        <v>15</v>
      </c>
      <c r="B141" s="16" t="s">
        <v>339</v>
      </c>
      <c r="C141" s="16">
        <v>10</v>
      </c>
      <c r="D141" s="30" t="s">
        <v>63</v>
      </c>
      <c r="E141" s="6">
        <v>100</v>
      </c>
      <c r="F141" s="26">
        <v>1839</v>
      </c>
      <c r="G141" s="18">
        <v>1857.9</v>
      </c>
      <c r="H141" s="18">
        <v>1875.6</v>
      </c>
    </row>
    <row r="142" spans="1:8" ht="38.25">
      <c r="A142" s="11" t="s">
        <v>21</v>
      </c>
      <c r="B142" s="16" t="s">
        <v>339</v>
      </c>
      <c r="C142" s="16">
        <v>10</v>
      </c>
      <c r="D142" s="30" t="s">
        <v>63</v>
      </c>
      <c r="E142" s="6">
        <v>200</v>
      </c>
      <c r="F142" s="26">
        <v>80</v>
      </c>
      <c r="G142" s="18">
        <v>50</v>
      </c>
      <c r="H142" s="18">
        <v>0</v>
      </c>
    </row>
    <row r="143" spans="1:8" ht="25.5">
      <c r="A143" s="11" t="s">
        <v>52</v>
      </c>
      <c r="B143" s="16" t="s">
        <v>339</v>
      </c>
      <c r="C143" s="16">
        <v>10</v>
      </c>
      <c r="D143" s="6"/>
      <c r="E143" s="6"/>
      <c r="F143" s="26">
        <f>SUM(F144)</f>
        <v>5</v>
      </c>
      <c r="G143" s="18">
        <f t="shared" ref="G143:H143" si="62">SUM(G144)</f>
        <v>5</v>
      </c>
      <c r="H143" s="18">
        <f t="shared" si="62"/>
        <v>5</v>
      </c>
    </row>
    <row r="144" spans="1:8" ht="76.5">
      <c r="A144" s="11" t="s">
        <v>127</v>
      </c>
      <c r="B144" s="16" t="s">
        <v>339</v>
      </c>
      <c r="C144" s="16">
        <v>10</v>
      </c>
      <c r="D144" s="6" t="s">
        <v>128</v>
      </c>
      <c r="E144" s="6"/>
      <c r="F144" s="26">
        <f>SUM(F145)</f>
        <v>5</v>
      </c>
      <c r="G144" s="18">
        <f t="shared" ref="G144:H144" si="63">SUM(G145)</f>
        <v>5</v>
      </c>
      <c r="H144" s="18">
        <f t="shared" si="63"/>
        <v>5</v>
      </c>
    </row>
    <row r="145" spans="1:8" ht="42" customHeight="1">
      <c r="A145" s="11" t="s">
        <v>129</v>
      </c>
      <c r="B145" s="16" t="s">
        <v>339</v>
      </c>
      <c r="C145" s="16">
        <v>10</v>
      </c>
      <c r="D145" s="6" t="s">
        <v>130</v>
      </c>
      <c r="E145" s="6"/>
      <c r="F145" s="26">
        <f>SUM(F146)</f>
        <v>5</v>
      </c>
      <c r="G145" s="18">
        <f t="shared" ref="G145:H145" si="64">SUM(G146)</f>
        <v>5</v>
      </c>
      <c r="H145" s="18">
        <f t="shared" si="64"/>
        <v>5</v>
      </c>
    </row>
    <row r="146" spans="1:8" ht="39.75" customHeight="1">
      <c r="A146" s="11" t="s">
        <v>21</v>
      </c>
      <c r="B146" s="16" t="s">
        <v>339</v>
      </c>
      <c r="C146" s="16">
        <v>10</v>
      </c>
      <c r="D146" s="6" t="s">
        <v>130</v>
      </c>
      <c r="E146" s="6">
        <v>200</v>
      </c>
      <c r="F146" s="26">
        <v>5</v>
      </c>
      <c r="G146" s="18">
        <v>5</v>
      </c>
      <c r="H146" s="18">
        <v>5</v>
      </c>
    </row>
    <row r="147" spans="1:8">
      <c r="A147" s="8" t="s">
        <v>131</v>
      </c>
      <c r="B147" s="15" t="s">
        <v>336</v>
      </c>
      <c r="C147" s="15" t="s">
        <v>333</v>
      </c>
      <c r="D147" s="9"/>
      <c r="E147" s="9"/>
      <c r="F147" s="25">
        <f>SUM(F172)+F161+F152+F148+F158</f>
        <v>28879.8</v>
      </c>
      <c r="G147" s="17">
        <f t="shared" ref="G147:H147" si="65">SUM(G172)+G161+G152+G148</f>
        <v>28872.799999999999</v>
      </c>
      <c r="H147" s="17">
        <f t="shared" si="65"/>
        <v>29569.5</v>
      </c>
    </row>
    <row r="148" spans="1:8" ht="25.5">
      <c r="A148" s="12" t="s">
        <v>132</v>
      </c>
      <c r="B148" s="16" t="s">
        <v>336</v>
      </c>
      <c r="C148" s="16" t="s">
        <v>337</v>
      </c>
      <c r="D148" s="9"/>
      <c r="E148" s="9"/>
      <c r="F148" s="26">
        <f>SUM(F149)</f>
        <v>635</v>
      </c>
      <c r="G148" s="18">
        <f t="shared" ref="G148:H148" si="66">SUM(G149)</f>
        <v>635</v>
      </c>
      <c r="H148" s="18">
        <f t="shared" si="66"/>
        <v>635</v>
      </c>
    </row>
    <row r="149" spans="1:8" ht="38.25">
      <c r="A149" s="11" t="s">
        <v>25</v>
      </c>
      <c r="B149" s="16" t="s">
        <v>336</v>
      </c>
      <c r="C149" s="16" t="s">
        <v>337</v>
      </c>
      <c r="D149" s="6" t="s">
        <v>133</v>
      </c>
      <c r="E149" s="9"/>
      <c r="F149" s="26">
        <f>SUM(F150)</f>
        <v>635</v>
      </c>
      <c r="G149" s="18">
        <f t="shared" ref="G149:H149" si="67">SUM(G150)</f>
        <v>635</v>
      </c>
      <c r="H149" s="18">
        <f t="shared" si="67"/>
        <v>635</v>
      </c>
    </row>
    <row r="150" spans="1:8" ht="102">
      <c r="A150" s="42" t="s">
        <v>134</v>
      </c>
      <c r="B150" s="16" t="s">
        <v>336</v>
      </c>
      <c r="C150" s="16" t="s">
        <v>337</v>
      </c>
      <c r="D150" s="6" t="s">
        <v>135</v>
      </c>
      <c r="E150" s="6"/>
      <c r="F150" s="26">
        <f>SUM(F151)</f>
        <v>635</v>
      </c>
      <c r="G150" s="18">
        <f t="shared" ref="G150:H150" si="68">SUM(G151)</f>
        <v>635</v>
      </c>
      <c r="H150" s="18">
        <f t="shared" si="68"/>
        <v>635</v>
      </c>
    </row>
    <row r="151" spans="1:8" ht="38.25">
      <c r="A151" s="11" t="s">
        <v>21</v>
      </c>
      <c r="B151" s="16" t="s">
        <v>336</v>
      </c>
      <c r="C151" s="16" t="s">
        <v>337</v>
      </c>
      <c r="D151" s="6" t="s">
        <v>135</v>
      </c>
      <c r="E151" s="6">
        <v>200</v>
      </c>
      <c r="F151" s="26">
        <v>635</v>
      </c>
      <c r="G151" s="18">
        <v>635</v>
      </c>
      <c r="H151" s="18">
        <v>635</v>
      </c>
    </row>
    <row r="152" spans="1:8" hidden="1">
      <c r="A152" s="11" t="s">
        <v>136</v>
      </c>
      <c r="B152" s="16" t="s">
        <v>336</v>
      </c>
      <c r="C152" s="16" t="s">
        <v>338</v>
      </c>
      <c r="D152" s="6"/>
      <c r="E152" s="11"/>
      <c r="F152" s="26">
        <f>SUM(F153)</f>
        <v>0</v>
      </c>
      <c r="G152" s="26">
        <f t="shared" ref="G152:H152" si="69">SUM(G153)</f>
        <v>0</v>
      </c>
      <c r="H152" s="26">
        <f t="shared" si="69"/>
        <v>0</v>
      </c>
    </row>
    <row r="153" spans="1:8" ht="51" hidden="1">
      <c r="A153" s="11" t="s">
        <v>137</v>
      </c>
      <c r="B153" s="16" t="s">
        <v>336</v>
      </c>
      <c r="C153" s="16" t="s">
        <v>338</v>
      </c>
      <c r="D153" s="30" t="s">
        <v>322</v>
      </c>
      <c r="E153" s="11"/>
      <c r="F153" s="26">
        <f>SUM(F154)+F156</f>
        <v>0</v>
      </c>
      <c r="G153" s="26">
        <f t="shared" ref="G153:H153" si="70">SUM(G154)+G156</f>
        <v>0</v>
      </c>
      <c r="H153" s="26">
        <f t="shared" si="70"/>
        <v>0</v>
      </c>
    </row>
    <row r="154" spans="1:8" ht="63.75" hidden="1">
      <c r="A154" s="11" t="s">
        <v>138</v>
      </c>
      <c r="B154" s="16" t="s">
        <v>336</v>
      </c>
      <c r="C154" s="16" t="s">
        <v>338</v>
      </c>
      <c r="D154" s="30" t="s">
        <v>349</v>
      </c>
      <c r="E154" s="11"/>
      <c r="F154" s="26">
        <f>SUM(F155)</f>
        <v>0</v>
      </c>
      <c r="G154" s="26">
        <f t="shared" ref="G154:H154" si="71">SUM(G155)</f>
        <v>0</v>
      </c>
      <c r="H154" s="26">
        <f t="shared" si="71"/>
        <v>0</v>
      </c>
    </row>
    <row r="155" spans="1:8" ht="38.25" hidden="1">
      <c r="A155" s="11" t="s">
        <v>21</v>
      </c>
      <c r="B155" s="16" t="s">
        <v>336</v>
      </c>
      <c r="C155" s="16" t="s">
        <v>338</v>
      </c>
      <c r="D155" s="30" t="s">
        <v>349</v>
      </c>
      <c r="E155" s="11">
        <v>200</v>
      </c>
      <c r="F155" s="26">
        <v>0</v>
      </c>
      <c r="G155" s="18">
        <v>0</v>
      </c>
      <c r="H155" s="18">
        <v>0</v>
      </c>
    </row>
    <row r="156" spans="1:8" ht="92.25" hidden="1" customHeight="1">
      <c r="A156" s="11" t="s">
        <v>139</v>
      </c>
      <c r="B156" s="16" t="s">
        <v>336</v>
      </c>
      <c r="C156" s="16" t="s">
        <v>338</v>
      </c>
      <c r="D156" s="30" t="s">
        <v>350</v>
      </c>
      <c r="E156" s="11"/>
      <c r="F156" s="26">
        <f>SUM(F157)</f>
        <v>0</v>
      </c>
      <c r="G156" s="26">
        <f t="shared" ref="G156:H156" si="72">SUM(G157)</f>
        <v>0</v>
      </c>
      <c r="H156" s="26">
        <f t="shared" si="72"/>
        <v>0</v>
      </c>
    </row>
    <row r="157" spans="1:8" ht="38.25" hidden="1">
      <c r="A157" s="11" t="s">
        <v>21</v>
      </c>
      <c r="B157" s="16" t="s">
        <v>336</v>
      </c>
      <c r="C157" s="16" t="s">
        <v>338</v>
      </c>
      <c r="D157" s="30" t="s">
        <v>350</v>
      </c>
      <c r="E157" s="11">
        <v>200</v>
      </c>
      <c r="F157" s="26">
        <v>0</v>
      </c>
      <c r="G157" s="18">
        <v>0</v>
      </c>
      <c r="H157" s="18">
        <v>0</v>
      </c>
    </row>
    <row r="158" spans="1:8">
      <c r="A158" s="11" t="s">
        <v>404</v>
      </c>
      <c r="B158" s="16" t="s">
        <v>336</v>
      </c>
      <c r="C158" s="16" t="s">
        <v>342</v>
      </c>
      <c r="D158" s="9"/>
      <c r="E158" s="9"/>
      <c r="F158" s="26">
        <f>SUM(F159)</f>
        <v>300</v>
      </c>
      <c r="G158" s="18"/>
      <c r="H158" s="18"/>
    </row>
    <row r="159" spans="1:8" ht="63.75">
      <c r="A159" s="11" t="s">
        <v>405</v>
      </c>
      <c r="B159" s="16" t="s">
        <v>336</v>
      </c>
      <c r="C159" s="16" t="s">
        <v>342</v>
      </c>
      <c r="D159" s="45" t="s">
        <v>406</v>
      </c>
      <c r="E159" s="45"/>
      <c r="F159" s="26">
        <f>SUM(F160)</f>
        <v>300</v>
      </c>
      <c r="G159" s="18"/>
      <c r="H159" s="18"/>
    </row>
    <row r="160" spans="1:8" ht="51">
      <c r="A160" s="11" t="s">
        <v>407</v>
      </c>
      <c r="B160" s="16" t="s">
        <v>336</v>
      </c>
      <c r="C160" s="16" t="s">
        <v>342</v>
      </c>
      <c r="D160" s="45" t="s">
        <v>408</v>
      </c>
      <c r="E160" s="45">
        <v>200</v>
      </c>
      <c r="F160" s="26">
        <v>300</v>
      </c>
      <c r="G160" s="18"/>
      <c r="H160" s="18"/>
    </row>
    <row r="161" spans="1:8" ht="25.5">
      <c r="A161" s="11" t="s">
        <v>140</v>
      </c>
      <c r="B161" s="16" t="s">
        <v>336</v>
      </c>
      <c r="C161" s="16" t="s">
        <v>340</v>
      </c>
      <c r="D161" s="9"/>
      <c r="E161" s="9"/>
      <c r="F161" s="26">
        <f>SUM(F162)</f>
        <v>27929.8</v>
      </c>
      <c r="G161" s="18">
        <f t="shared" ref="G161:H161" si="73">SUM(G162)</f>
        <v>28237.8</v>
      </c>
      <c r="H161" s="18">
        <f t="shared" si="73"/>
        <v>28934.5</v>
      </c>
    </row>
    <row r="162" spans="1:8" ht="25.5">
      <c r="A162" s="11" t="s">
        <v>52</v>
      </c>
      <c r="B162" s="16" t="s">
        <v>336</v>
      </c>
      <c r="C162" s="16" t="s">
        <v>340</v>
      </c>
      <c r="D162" s="6"/>
      <c r="E162" s="6"/>
      <c r="F162" s="26">
        <f>SUM(F163)</f>
        <v>27929.8</v>
      </c>
      <c r="G162" s="18">
        <f t="shared" ref="G162:H162" si="74">SUM(G163)</f>
        <v>28237.8</v>
      </c>
      <c r="H162" s="18">
        <f t="shared" si="74"/>
        <v>28934.5</v>
      </c>
    </row>
    <row r="163" spans="1:8" ht="38.25">
      <c r="A163" s="11" t="s">
        <v>141</v>
      </c>
      <c r="B163" s="16" t="s">
        <v>336</v>
      </c>
      <c r="C163" s="16" t="s">
        <v>340</v>
      </c>
      <c r="D163" s="6" t="s">
        <v>142</v>
      </c>
      <c r="E163" s="6"/>
      <c r="F163" s="26">
        <f>SUM(F164)+F168</f>
        <v>27929.8</v>
      </c>
      <c r="G163" s="18">
        <f t="shared" ref="G163:H163" si="75">SUM(G164)+G168</f>
        <v>28237.8</v>
      </c>
      <c r="H163" s="18">
        <f t="shared" si="75"/>
        <v>28934.5</v>
      </c>
    </row>
    <row r="164" spans="1:8" ht="76.5">
      <c r="A164" s="11" t="s">
        <v>143</v>
      </c>
      <c r="B164" s="16" t="s">
        <v>336</v>
      </c>
      <c r="C164" s="16" t="s">
        <v>340</v>
      </c>
      <c r="D164" s="6" t="s">
        <v>144</v>
      </c>
      <c r="E164" s="6"/>
      <c r="F164" s="26">
        <f>SUM(F165)</f>
        <v>26429.8</v>
      </c>
      <c r="G164" s="18">
        <f t="shared" ref="G164:H164" si="76">SUM(G165)</f>
        <v>26737.8</v>
      </c>
      <c r="H164" s="18">
        <f t="shared" si="76"/>
        <v>27434.5</v>
      </c>
    </row>
    <row r="165" spans="1:8" ht="76.5" customHeight="1">
      <c r="A165" s="11" t="s">
        <v>145</v>
      </c>
      <c r="B165" s="16" t="s">
        <v>336</v>
      </c>
      <c r="C165" s="16" t="s">
        <v>340</v>
      </c>
      <c r="D165" s="6" t="s">
        <v>146</v>
      </c>
      <c r="E165" s="6"/>
      <c r="F165" s="26">
        <f>SUM(F166)</f>
        <v>26429.8</v>
      </c>
      <c r="G165" s="18">
        <f t="shared" ref="G165:H165" si="77">SUM(G166)</f>
        <v>26737.8</v>
      </c>
      <c r="H165" s="18">
        <f t="shared" si="77"/>
        <v>27434.5</v>
      </c>
    </row>
    <row r="166" spans="1:8" ht="78" customHeight="1">
      <c r="A166" s="11" t="s">
        <v>147</v>
      </c>
      <c r="B166" s="16" t="s">
        <v>336</v>
      </c>
      <c r="C166" s="16" t="s">
        <v>340</v>
      </c>
      <c r="D166" s="6" t="s">
        <v>148</v>
      </c>
      <c r="E166" s="6"/>
      <c r="F166" s="26">
        <f>SUM(F167)</f>
        <v>26429.8</v>
      </c>
      <c r="G166" s="18">
        <f t="shared" ref="G166:H166" si="78">SUM(G167)</f>
        <v>26737.8</v>
      </c>
      <c r="H166" s="18">
        <f t="shared" si="78"/>
        <v>27434.5</v>
      </c>
    </row>
    <row r="167" spans="1:8" ht="38.25">
      <c r="A167" s="11" t="s">
        <v>21</v>
      </c>
      <c r="B167" s="16" t="s">
        <v>336</v>
      </c>
      <c r="C167" s="16" t="s">
        <v>340</v>
      </c>
      <c r="D167" s="6" t="s">
        <v>148</v>
      </c>
      <c r="E167" s="6">
        <v>200</v>
      </c>
      <c r="F167" s="26">
        <v>26429.8</v>
      </c>
      <c r="G167" s="18">
        <v>26737.8</v>
      </c>
      <c r="H167" s="18">
        <v>27434.5</v>
      </c>
    </row>
    <row r="168" spans="1:8" ht="63.75">
      <c r="A168" s="11" t="s">
        <v>149</v>
      </c>
      <c r="B168" s="16" t="s">
        <v>336</v>
      </c>
      <c r="C168" s="16" t="s">
        <v>340</v>
      </c>
      <c r="D168" s="6" t="s">
        <v>150</v>
      </c>
      <c r="E168" s="6"/>
      <c r="F168" s="26">
        <f>SUM(F169)</f>
        <v>1500</v>
      </c>
      <c r="G168" s="26">
        <f t="shared" ref="G168:H170" si="79">SUM(G169)</f>
        <v>1500</v>
      </c>
      <c r="H168" s="26">
        <f t="shared" si="79"/>
        <v>1500</v>
      </c>
    </row>
    <row r="169" spans="1:8" ht="51">
      <c r="A169" s="11" t="s">
        <v>151</v>
      </c>
      <c r="B169" s="16" t="s">
        <v>336</v>
      </c>
      <c r="C169" s="16" t="s">
        <v>340</v>
      </c>
      <c r="D169" s="6" t="s">
        <v>152</v>
      </c>
      <c r="E169" s="6"/>
      <c r="F169" s="26">
        <f>SUM(F170)</f>
        <v>1500</v>
      </c>
      <c r="G169" s="26">
        <f t="shared" si="79"/>
        <v>1500</v>
      </c>
      <c r="H169" s="26">
        <f t="shared" si="79"/>
        <v>1500</v>
      </c>
    </row>
    <row r="170" spans="1:8" ht="76.5">
      <c r="A170" s="11" t="s">
        <v>153</v>
      </c>
      <c r="B170" s="16" t="s">
        <v>336</v>
      </c>
      <c r="C170" s="16" t="s">
        <v>340</v>
      </c>
      <c r="D170" s="6" t="s">
        <v>154</v>
      </c>
      <c r="E170" s="6"/>
      <c r="F170" s="26">
        <f>SUM(F171)</f>
        <v>1500</v>
      </c>
      <c r="G170" s="26">
        <f t="shared" si="79"/>
        <v>1500</v>
      </c>
      <c r="H170" s="26">
        <f t="shared" si="79"/>
        <v>1500</v>
      </c>
    </row>
    <row r="171" spans="1:8" ht="38.25">
      <c r="A171" s="11" t="s">
        <v>21</v>
      </c>
      <c r="B171" s="16" t="s">
        <v>336</v>
      </c>
      <c r="C171" s="16" t="s">
        <v>340</v>
      </c>
      <c r="D171" s="6" t="s">
        <v>154</v>
      </c>
      <c r="E171" s="6">
        <v>200</v>
      </c>
      <c r="F171" s="26">
        <v>1500</v>
      </c>
      <c r="G171" s="18">
        <v>1500</v>
      </c>
      <c r="H171" s="18">
        <v>1500</v>
      </c>
    </row>
    <row r="172" spans="1:8" ht="25.5">
      <c r="A172" s="11" t="s">
        <v>155</v>
      </c>
      <c r="B172" s="16" t="s">
        <v>336</v>
      </c>
      <c r="C172" s="16">
        <v>12</v>
      </c>
      <c r="D172" s="6"/>
      <c r="E172" s="6"/>
      <c r="F172" s="26">
        <f>SUM(F173)</f>
        <v>15</v>
      </c>
      <c r="G172" s="21"/>
      <c r="H172" s="21"/>
    </row>
    <row r="173" spans="1:8" ht="51">
      <c r="A173" s="11" t="s">
        <v>66</v>
      </c>
      <c r="B173" s="16" t="s">
        <v>336</v>
      </c>
      <c r="C173" s="16">
        <v>12</v>
      </c>
      <c r="D173" s="6" t="s">
        <v>156</v>
      </c>
      <c r="E173" s="6"/>
      <c r="F173" s="26">
        <f>SUM(F178)+F176+F174+F180</f>
        <v>15</v>
      </c>
      <c r="G173" s="21"/>
      <c r="H173" s="21"/>
    </row>
    <row r="174" spans="1:8" ht="29.25" hidden="1" customHeight="1">
      <c r="A174" s="11" t="s">
        <v>157</v>
      </c>
      <c r="B174" s="16" t="s">
        <v>336</v>
      </c>
      <c r="C174" s="16">
        <v>12</v>
      </c>
      <c r="D174" s="6" t="s">
        <v>158</v>
      </c>
      <c r="E174" s="6"/>
      <c r="F174" s="26">
        <f>SUM(F175)</f>
        <v>0</v>
      </c>
      <c r="G174" s="21"/>
      <c r="H174" s="21"/>
    </row>
    <row r="175" spans="1:8" ht="38.25" hidden="1">
      <c r="A175" s="11" t="s">
        <v>21</v>
      </c>
      <c r="B175" s="16" t="s">
        <v>336</v>
      </c>
      <c r="C175" s="16">
        <v>12</v>
      </c>
      <c r="D175" s="6" t="s">
        <v>158</v>
      </c>
      <c r="E175" s="6">
        <v>200</v>
      </c>
      <c r="F175" s="26">
        <v>0</v>
      </c>
      <c r="G175" s="21"/>
      <c r="H175" s="21"/>
    </row>
    <row r="176" spans="1:8" ht="63.75" hidden="1">
      <c r="A176" s="11" t="s">
        <v>159</v>
      </c>
      <c r="B176" s="16" t="s">
        <v>336</v>
      </c>
      <c r="C176" s="16">
        <v>12</v>
      </c>
      <c r="D176" s="6" t="s">
        <v>160</v>
      </c>
      <c r="E176" s="6"/>
      <c r="F176" s="26">
        <f>SUM(F177)</f>
        <v>0</v>
      </c>
      <c r="G176" s="21"/>
      <c r="H176" s="21"/>
    </row>
    <row r="177" spans="1:8" ht="38.25" hidden="1">
      <c r="A177" s="11" t="s">
        <v>21</v>
      </c>
      <c r="B177" s="16" t="s">
        <v>336</v>
      </c>
      <c r="C177" s="16">
        <v>12</v>
      </c>
      <c r="D177" s="6" t="s">
        <v>160</v>
      </c>
      <c r="E177" s="6">
        <v>200</v>
      </c>
      <c r="F177" s="26">
        <v>0</v>
      </c>
      <c r="G177" s="21"/>
      <c r="H177" s="21"/>
    </row>
    <row r="178" spans="1:8" ht="76.5" hidden="1">
      <c r="A178" s="11" t="s">
        <v>161</v>
      </c>
      <c r="B178" s="16" t="s">
        <v>336</v>
      </c>
      <c r="C178" s="16">
        <v>12</v>
      </c>
      <c r="D178" s="6" t="s">
        <v>162</v>
      </c>
      <c r="E178" s="6"/>
      <c r="F178" s="26">
        <f>SUM(F179)</f>
        <v>0</v>
      </c>
      <c r="G178" s="21"/>
      <c r="H178" s="21"/>
    </row>
    <row r="179" spans="1:8" ht="38.25" hidden="1">
      <c r="A179" s="11" t="s">
        <v>21</v>
      </c>
      <c r="B179" s="16" t="s">
        <v>336</v>
      </c>
      <c r="C179" s="16">
        <v>12</v>
      </c>
      <c r="D179" s="6" t="s">
        <v>162</v>
      </c>
      <c r="E179" s="6">
        <v>200</v>
      </c>
      <c r="F179" s="26">
        <v>0</v>
      </c>
      <c r="G179" s="21"/>
      <c r="H179" s="21"/>
    </row>
    <row r="180" spans="1:8" ht="25.5">
      <c r="A180" s="11" t="s">
        <v>52</v>
      </c>
      <c r="B180" s="16" t="s">
        <v>336</v>
      </c>
      <c r="C180" s="16">
        <v>12</v>
      </c>
      <c r="D180" s="6"/>
      <c r="E180" s="6"/>
      <c r="F180" s="26">
        <f>SUM(F181)</f>
        <v>15</v>
      </c>
      <c r="G180" s="21"/>
      <c r="H180" s="21"/>
    </row>
    <row r="181" spans="1:8" ht="51">
      <c r="A181" s="11" t="s">
        <v>163</v>
      </c>
      <c r="B181" s="16" t="s">
        <v>336</v>
      </c>
      <c r="C181" s="16">
        <v>12</v>
      </c>
      <c r="D181" s="6" t="s">
        <v>164</v>
      </c>
      <c r="E181" s="6"/>
      <c r="F181" s="26">
        <f>SUM(F182)</f>
        <v>15</v>
      </c>
      <c r="G181" s="21"/>
      <c r="H181" s="21"/>
    </row>
    <row r="182" spans="1:8" ht="27" customHeight="1">
      <c r="A182" s="11" t="s">
        <v>165</v>
      </c>
      <c r="B182" s="16" t="s">
        <v>336</v>
      </c>
      <c r="C182" s="16">
        <v>12</v>
      </c>
      <c r="D182" s="6" t="s">
        <v>166</v>
      </c>
      <c r="E182" s="6"/>
      <c r="F182" s="26">
        <f>SUM(F183)</f>
        <v>15</v>
      </c>
      <c r="G182" s="21"/>
      <c r="H182" s="21"/>
    </row>
    <row r="183" spans="1:8" ht="25.5">
      <c r="A183" s="11" t="s">
        <v>167</v>
      </c>
      <c r="B183" s="16" t="s">
        <v>336</v>
      </c>
      <c r="C183" s="16">
        <v>12</v>
      </c>
      <c r="D183" s="6" t="s">
        <v>168</v>
      </c>
      <c r="E183" s="6"/>
      <c r="F183" s="26">
        <f>SUM(F184)</f>
        <v>15</v>
      </c>
      <c r="G183" s="21"/>
      <c r="H183" s="21"/>
    </row>
    <row r="184" spans="1:8">
      <c r="A184" s="11" t="s">
        <v>22</v>
      </c>
      <c r="B184" s="16" t="s">
        <v>336</v>
      </c>
      <c r="C184" s="16">
        <v>12</v>
      </c>
      <c r="D184" s="6" t="s">
        <v>168</v>
      </c>
      <c r="E184" s="6">
        <v>800</v>
      </c>
      <c r="F184" s="26">
        <v>15</v>
      </c>
      <c r="G184" s="21"/>
      <c r="H184" s="21"/>
    </row>
    <row r="185" spans="1:8" ht="24">
      <c r="A185" s="13" t="s">
        <v>169</v>
      </c>
      <c r="B185" s="15" t="s">
        <v>337</v>
      </c>
      <c r="C185" s="15" t="s">
        <v>333</v>
      </c>
      <c r="D185" s="6"/>
      <c r="E185" s="6"/>
      <c r="F185" s="25">
        <f>SUM(F189)+F186+F197</f>
        <v>57024.4</v>
      </c>
      <c r="G185" s="25">
        <f t="shared" ref="G185:H185" si="80">SUM(G189)+G186</f>
        <v>0</v>
      </c>
      <c r="H185" s="25">
        <f t="shared" si="80"/>
        <v>0</v>
      </c>
    </row>
    <row r="186" spans="1:8" ht="51" hidden="1">
      <c r="A186" s="11" t="s">
        <v>66</v>
      </c>
      <c r="B186" s="16" t="s">
        <v>337</v>
      </c>
      <c r="C186" s="16" t="s">
        <v>332</v>
      </c>
      <c r="D186" s="30" t="s">
        <v>156</v>
      </c>
      <c r="E186" s="6"/>
      <c r="F186" s="26">
        <f>SUM(F187)</f>
        <v>0</v>
      </c>
      <c r="G186" s="26">
        <f t="shared" ref="G186:H187" si="81">SUM(G187)</f>
        <v>0</v>
      </c>
      <c r="H186" s="26">
        <f t="shared" si="81"/>
        <v>0</v>
      </c>
    </row>
    <row r="187" spans="1:8" ht="39" hidden="1" customHeight="1">
      <c r="A187" s="11" t="s">
        <v>67</v>
      </c>
      <c r="B187" s="16" t="s">
        <v>337</v>
      </c>
      <c r="C187" s="16" t="s">
        <v>332</v>
      </c>
      <c r="D187" s="30" t="s">
        <v>348</v>
      </c>
      <c r="E187" s="6"/>
      <c r="F187" s="26">
        <f>SUM(F188)</f>
        <v>0</v>
      </c>
      <c r="G187" s="26">
        <f t="shared" si="81"/>
        <v>0</v>
      </c>
      <c r="H187" s="26">
        <f t="shared" si="81"/>
        <v>0</v>
      </c>
    </row>
    <row r="188" spans="1:8" ht="38.25" hidden="1">
      <c r="A188" s="11" t="s">
        <v>21</v>
      </c>
      <c r="B188" s="16" t="s">
        <v>337</v>
      </c>
      <c r="C188" s="16" t="s">
        <v>332</v>
      </c>
      <c r="D188" s="30" t="s">
        <v>348</v>
      </c>
      <c r="E188" s="6">
        <v>200</v>
      </c>
      <c r="F188" s="26">
        <v>0</v>
      </c>
      <c r="G188" s="21">
        <v>0</v>
      </c>
      <c r="H188" s="21">
        <v>0</v>
      </c>
    </row>
    <row r="189" spans="1:8" ht="63.75">
      <c r="A189" s="11" t="s">
        <v>170</v>
      </c>
      <c r="B189" s="16" t="s">
        <v>337</v>
      </c>
      <c r="C189" s="16" t="s">
        <v>332</v>
      </c>
      <c r="D189" s="35" t="s">
        <v>359</v>
      </c>
      <c r="E189" s="6"/>
      <c r="F189" s="26">
        <f>SUM(F190)</f>
        <v>55024.4</v>
      </c>
      <c r="G189" s="18">
        <f>SUM(G190)</f>
        <v>0</v>
      </c>
      <c r="H189" s="18">
        <f>SUM(H190)</f>
        <v>0</v>
      </c>
    </row>
    <row r="190" spans="1:8" ht="102">
      <c r="A190" s="11" t="s">
        <v>171</v>
      </c>
      <c r="B190" s="16" t="s">
        <v>337</v>
      </c>
      <c r="C190" s="16" t="s">
        <v>332</v>
      </c>
      <c r="D190" s="6" t="s">
        <v>172</v>
      </c>
      <c r="E190" s="6"/>
      <c r="F190" s="26">
        <f>SUM(F191)+F194</f>
        <v>55024.4</v>
      </c>
      <c r="G190" s="18">
        <v>0</v>
      </c>
      <c r="H190" s="21">
        <v>0</v>
      </c>
    </row>
    <row r="191" spans="1:8" ht="102" hidden="1">
      <c r="A191" s="11" t="s">
        <v>171</v>
      </c>
      <c r="B191" s="16" t="s">
        <v>337</v>
      </c>
      <c r="C191" s="16" t="s">
        <v>332</v>
      </c>
      <c r="D191" s="30" t="s">
        <v>351</v>
      </c>
      <c r="E191" s="9"/>
      <c r="F191" s="26">
        <f>SUM(F192:F193)</f>
        <v>0</v>
      </c>
      <c r="G191" s="17"/>
      <c r="H191" s="22"/>
    </row>
    <row r="192" spans="1:8" ht="63.75" hidden="1">
      <c r="A192" s="11" t="s">
        <v>173</v>
      </c>
      <c r="B192" s="16" t="s">
        <v>337</v>
      </c>
      <c r="C192" s="16" t="s">
        <v>332</v>
      </c>
      <c r="D192" s="30" t="s">
        <v>351</v>
      </c>
      <c r="E192" s="6">
        <v>400</v>
      </c>
      <c r="F192" s="26">
        <v>0</v>
      </c>
      <c r="G192" s="17"/>
      <c r="H192" s="22"/>
    </row>
    <row r="193" spans="1:8" hidden="1">
      <c r="A193" s="11" t="s">
        <v>22</v>
      </c>
      <c r="B193" s="16" t="s">
        <v>337</v>
      </c>
      <c r="C193" s="16" t="s">
        <v>332</v>
      </c>
      <c r="D193" s="34" t="s">
        <v>351</v>
      </c>
      <c r="E193" s="34">
        <v>800</v>
      </c>
      <c r="F193" s="26">
        <v>0</v>
      </c>
      <c r="G193" s="17"/>
      <c r="H193" s="22"/>
    </row>
    <row r="194" spans="1:8" ht="114" customHeight="1">
      <c r="A194" s="11" t="s">
        <v>174</v>
      </c>
      <c r="B194" s="16" t="s">
        <v>337</v>
      </c>
      <c r="C194" s="16" t="s">
        <v>332</v>
      </c>
      <c r="D194" s="30" t="s">
        <v>352</v>
      </c>
      <c r="E194" s="9"/>
      <c r="F194" s="26">
        <f>SUM(F195:F196)</f>
        <v>55024.4</v>
      </c>
      <c r="G194" s="18">
        <f>SUM(G195)</f>
        <v>0</v>
      </c>
      <c r="H194" s="22"/>
    </row>
    <row r="195" spans="1:8" ht="63.75">
      <c r="A195" s="11" t="s">
        <v>173</v>
      </c>
      <c r="B195" s="16" t="s">
        <v>337</v>
      </c>
      <c r="C195" s="16" t="s">
        <v>332</v>
      </c>
      <c r="D195" s="30" t="s">
        <v>352</v>
      </c>
      <c r="E195" s="6">
        <v>400</v>
      </c>
      <c r="F195" s="26">
        <v>55024.4</v>
      </c>
      <c r="G195" s="18">
        <v>0</v>
      </c>
      <c r="H195" s="22"/>
    </row>
    <row r="196" spans="1:8" hidden="1">
      <c r="A196" s="11" t="s">
        <v>22</v>
      </c>
      <c r="B196" s="16" t="s">
        <v>337</v>
      </c>
      <c r="C196" s="16" t="s">
        <v>332</v>
      </c>
      <c r="D196" s="34" t="s">
        <v>352</v>
      </c>
      <c r="E196" s="34">
        <v>800</v>
      </c>
      <c r="F196" s="26">
        <v>0</v>
      </c>
      <c r="G196" s="18"/>
      <c r="H196" s="22"/>
    </row>
    <row r="197" spans="1:8" ht="25.5">
      <c r="A197" s="33" t="s">
        <v>371</v>
      </c>
      <c r="B197" s="16" t="s">
        <v>337</v>
      </c>
      <c r="C197" s="16" t="s">
        <v>332</v>
      </c>
      <c r="D197" s="40" t="s">
        <v>372</v>
      </c>
      <c r="E197" s="9"/>
      <c r="F197" s="26">
        <f>SUM(F198)</f>
        <v>2000</v>
      </c>
      <c r="G197" s="18">
        <f>SUM(G198)</f>
        <v>0</v>
      </c>
      <c r="H197" s="22"/>
    </row>
    <row r="198" spans="1:8" ht="38.25">
      <c r="A198" s="11" t="s">
        <v>21</v>
      </c>
      <c r="B198" s="16" t="s">
        <v>337</v>
      </c>
      <c r="C198" s="16" t="s">
        <v>332</v>
      </c>
      <c r="D198" s="40" t="s">
        <v>372</v>
      </c>
      <c r="E198" s="36">
        <v>200</v>
      </c>
      <c r="F198" s="26">
        <v>2000</v>
      </c>
      <c r="G198" s="18">
        <v>0</v>
      </c>
      <c r="H198" s="22"/>
    </row>
    <row r="199" spans="1:8">
      <c r="A199" s="32" t="s">
        <v>355</v>
      </c>
      <c r="B199" s="15" t="s">
        <v>338</v>
      </c>
      <c r="C199" s="15" t="s">
        <v>333</v>
      </c>
      <c r="D199" s="29"/>
      <c r="E199" s="29"/>
      <c r="F199" s="25">
        <f>SUM(F200)</f>
        <v>171.9</v>
      </c>
      <c r="G199" s="25">
        <f t="shared" ref="G199:H199" si="82">SUM(G200)</f>
        <v>171.9</v>
      </c>
      <c r="H199" s="25">
        <f t="shared" si="82"/>
        <v>171.9</v>
      </c>
    </row>
    <row r="200" spans="1:8" ht="25.5">
      <c r="A200" s="33" t="s">
        <v>356</v>
      </c>
      <c r="B200" s="16" t="s">
        <v>338</v>
      </c>
      <c r="C200" s="16" t="s">
        <v>337</v>
      </c>
      <c r="D200" s="29"/>
      <c r="E200" s="29"/>
      <c r="F200" s="26">
        <f>SUM(F203)</f>
        <v>171.9</v>
      </c>
      <c r="G200" s="26">
        <f t="shared" ref="G200:H200" si="83">SUM(G203)</f>
        <v>171.9</v>
      </c>
      <c r="H200" s="26">
        <f t="shared" si="83"/>
        <v>171.9</v>
      </c>
    </row>
    <row r="201" spans="1:8" ht="25.5">
      <c r="A201" s="33" t="s">
        <v>52</v>
      </c>
      <c r="B201" s="16" t="s">
        <v>338</v>
      </c>
      <c r="C201" s="16" t="s">
        <v>337</v>
      </c>
      <c r="D201" s="31"/>
      <c r="E201" s="31"/>
      <c r="F201" s="26">
        <f>SUM(F203)</f>
        <v>171.9</v>
      </c>
      <c r="G201" s="26">
        <f t="shared" ref="G201:H201" si="84">SUM(G203)</f>
        <v>171.9</v>
      </c>
      <c r="H201" s="26">
        <f t="shared" si="84"/>
        <v>171.9</v>
      </c>
    </row>
    <row r="202" spans="1:8" ht="76.5">
      <c r="A202" s="33" t="s">
        <v>357</v>
      </c>
      <c r="B202" s="16" t="s">
        <v>338</v>
      </c>
      <c r="C202" s="16" t="s">
        <v>337</v>
      </c>
      <c r="D202" s="39" t="s">
        <v>373</v>
      </c>
      <c r="E202" s="31"/>
      <c r="F202" s="26"/>
      <c r="G202" s="26"/>
      <c r="H202" s="26"/>
    </row>
    <row r="203" spans="1:8" ht="25.5">
      <c r="A203" s="33" t="s">
        <v>358</v>
      </c>
      <c r="B203" s="16" t="s">
        <v>338</v>
      </c>
      <c r="C203" s="16" t="s">
        <v>337</v>
      </c>
      <c r="D203" s="39" t="s">
        <v>374</v>
      </c>
      <c r="E203" s="29"/>
      <c r="F203" s="26">
        <f>SUM(F204)</f>
        <v>171.9</v>
      </c>
      <c r="G203" s="26">
        <f t="shared" ref="G203:H203" si="85">SUM(G204)</f>
        <v>171.9</v>
      </c>
      <c r="H203" s="26">
        <f t="shared" si="85"/>
        <v>171.9</v>
      </c>
    </row>
    <row r="204" spans="1:8" ht="38.25">
      <c r="A204" s="11" t="s">
        <v>21</v>
      </c>
      <c r="B204" s="16" t="s">
        <v>338</v>
      </c>
      <c r="C204" s="16" t="s">
        <v>337</v>
      </c>
      <c r="D204" s="39" t="s">
        <v>374</v>
      </c>
      <c r="E204" s="29">
        <v>200</v>
      </c>
      <c r="F204" s="26">
        <v>171.9</v>
      </c>
      <c r="G204" s="18">
        <v>171.9</v>
      </c>
      <c r="H204" s="18">
        <v>171.9</v>
      </c>
    </row>
    <row r="205" spans="1:8">
      <c r="A205" s="8" t="s">
        <v>175</v>
      </c>
      <c r="B205" s="15" t="s">
        <v>341</v>
      </c>
      <c r="C205" s="15" t="s">
        <v>333</v>
      </c>
      <c r="D205" s="9"/>
      <c r="E205" s="9"/>
      <c r="F205" s="25">
        <f>SUM(F346)+F315+F242+F206</f>
        <v>685780.60000000009</v>
      </c>
      <c r="G205" s="17">
        <f>SUM(G346)+G315+G242+G206</f>
        <v>630219.19999999995</v>
      </c>
      <c r="H205" s="17">
        <f>SUM(H346)+H315+H242+H206</f>
        <v>576325.5</v>
      </c>
    </row>
    <row r="206" spans="1:8">
      <c r="A206" s="11" t="s">
        <v>176</v>
      </c>
      <c r="B206" s="16" t="s">
        <v>341</v>
      </c>
      <c r="C206" s="16" t="s">
        <v>332</v>
      </c>
      <c r="D206" s="6"/>
      <c r="E206" s="6"/>
      <c r="F206" s="26">
        <f>SUM(F239)+F235+F207</f>
        <v>124095.70000000001</v>
      </c>
      <c r="G206" s="26">
        <f t="shared" ref="G206:H206" si="86">SUM(G239)+G235+G207</f>
        <v>107683.90000000001</v>
      </c>
      <c r="H206" s="26">
        <f t="shared" si="86"/>
        <v>99268.1</v>
      </c>
    </row>
    <row r="207" spans="1:8" ht="25.5">
      <c r="A207" s="11" t="s">
        <v>68</v>
      </c>
      <c r="B207" s="16" t="s">
        <v>341</v>
      </c>
      <c r="C207" s="16" t="s">
        <v>332</v>
      </c>
      <c r="D207" s="6"/>
      <c r="E207" s="6"/>
      <c r="F207" s="26">
        <f>SUM(F208)+F228</f>
        <v>123675.70000000001</v>
      </c>
      <c r="G207" s="26">
        <f t="shared" ref="G207:H207" si="87">SUM(G208)+G228</f>
        <v>107263.90000000001</v>
      </c>
      <c r="H207" s="26">
        <f t="shared" si="87"/>
        <v>99268.1</v>
      </c>
    </row>
    <row r="208" spans="1:8" ht="25.5">
      <c r="A208" s="11" t="s">
        <v>52</v>
      </c>
      <c r="B208" s="16" t="s">
        <v>341</v>
      </c>
      <c r="C208" s="16" t="s">
        <v>332</v>
      </c>
      <c r="D208" s="6"/>
      <c r="E208" s="6"/>
      <c r="F208" s="26">
        <f>SUM(F209)</f>
        <v>123255.70000000001</v>
      </c>
      <c r="G208" s="26">
        <f t="shared" ref="G208:H208" si="88">SUM(G209)</f>
        <v>107263.90000000001</v>
      </c>
      <c r="H208" s="26">
        <f t="shared" si="88"/>
        <v>99268.1</v>
      </c>
    </row>
    <row r="209" spans="1:8" ht="51">
      <c r="A209" s="11" t="s">
        <v>69</v>
      </c>
      <c r="B209" s="16" t="s">
        <v>341</v>
      </c>
      <c r="C209" s="16" t="s">
        <v>332</v>
      </c>
      <c r="D209" s="6" t="s">
        <v>177</v>
      </c>
      <c r="E209" s="6"/>
      <c r="F209" s="26">
        <f>SUM(F210)</f>
        <v>123255.70000000001</v>
      </c>
      <c r="G209" s="18">
        <f t="shared" ref="G209:H209" si="89">SUM(G210)</f>
        <v>107263.90000000001</v>
      </c>
      <c r="H209" s="18">
        <f t="shared" si="89"/>
        <v>99268.1</v>
      </c>
    </row>
    <row r="210" spans="1:8" ht="38.25">
      <c r="A210" s="11" t="s">
        <v>178</v>
      </c>
      <c r="B210" s="16" t="s">
        <v>341</v>
      </c>
      <c r="C210" s="16" t="s">
        <v>332</v>
      </c>
      <c r="D210" s="6" t="s">
        <v>179</v>
      </c>
      <c r="E210" s="6"/>
      <c r="F210" s="26">
        <f>SUM(F211)+F214+F216+F218+F220+F222+F224+F226</f>
        <v>123255.70000000001</v>
      </c>
      <c r="G210" s="18">
        <f t="shared" ref="G210:H210" si="90">SUM(G211)+G214+G216+G218+G220+G222+G224+G226</f>
        <v>107263.90000000001</v>
      </c>
      <c r="H210" s="18">
        <f t="shared" si="90"/>
        <v>99268.1</v>
      </c>
    </row>
    <row r="211" spans="1:8" ht="25.5">
      <c r="A211" s="11" t="s">
        <v>180</v>
      </c>
      <c r="B211" s="16" t="s">
        <v>341</v>
      </c>
      <c r="C211" s="16" t="s">
        <v>332</v>
      </c>
      <c r="D211" s="6" t="s">
        <v>181</v>
      </c>
      <c r="E211" s="6"/>
      <c r="F211" s="26">
        <f>SUM(F212)+F213</f>
        <v>39850.400000000001</v>
      </c>
      <c r="G211" s="18">
        <f t="shared" ref="G211:H211" si="91">SUM(G212)+G213</f>
        <v>35180</v>
      </c>
      <c r="H211" s="18">
        <f t="shared" si="91"/>
        <v>27184.2</v>
      </c>
    </row>
    <row r="212" spans="1:8" ht="51" hidden="1">
      <c r="A212" s="11" t="s">
        <v>182</v>
      </c>
      <c r="B212" s="16" t="s">
        <v>341</v>
      </c>
      <c r="C212" s="16" t="s">
        <v>332</v>
      </c>
      <c r="D212" s="6" t="s">
        <v>181</v>
      </c>
      <c r="E212" s="6">
        <v>400</v>
      </c>
      <c r="F212" s="26">
        <v>0</v>
      </c>
      <c r="G212" s="18">
        <v>0</v>
      </c>
      <c r="H212" s="18">
        <v>0</v>
      </c>
    </row>
    <row r="213" spans="1:8" ht="51">
      <c r="A213" s="11" t="s">
        <v>183</v>
      </c>
      <c r="B213" s="16" t="s">
        <v>341</v>
      </c>
      <c r="C213" s="16" t="s">
        <v>332</v>
      </c>
      <c r="D213" s="6" t="s">
        <v>181</v>
      </c>
      <c r="E213" s="6">
        <v>600</v>
      </c>
      <c r="F213" s="26">
        <f>40155.3-304.9</f>
        <v>39850.400000000001</v>
      </c>
      <c r="G213" s="18">
        <v>35180</v>
      </c>
      <c r="H213" s="18">
        <v>27184.2</v>
      </c>
    </row>
    <row r="214" spans="1:8" ht="51">
      <c r="A214" s="11" t="s">
        <v>184</v>
      </c>
      <c r="B214" s="16" t="s">
        <v>341</v>
      </c>
      <c r="C214" s="16" t="s">
        <v>332</v>
      </c>
      <c r="D214" s="6" t="s">
        <v>185</v>
      </c>
      <c r="E214" s="6"/>
      <c r="F214" s="26">
        <f>SUM(F215)</f>
        <v>71559.8</v>
      </c>
      <c r="G214" s="18">
        <f t="shared" ref="G214:H214" si="92">SUM(G215)</f>
        <v>71559.8</v>
      </c>
      <c r="H214" s="18">
        <f t="shared" si="92"/>
        <v>71559.8</v>
      </c>
    </row>
    <row r="215" spans="1:8" ht="51">
      <c r="A215" s="11" t="s">
        <v>183</v>
      </c>
      <c r="B215" s="16" t="s">
        <v>341</v>
      </c>
      <c r="C215" s="16" t="s">
        <v>332</v>
      </c>
      <c r="D215" s="6" t="s">
        <v>185</v>
      </c>
      <c r="E215" s="6">
        <v>600</v>
      </c>
      <c r="F215" s="26">
        <v>71559.8</v>
      </c>
      <c r="G215" s="18">
        <v>71559.8</v>
      </c>
      <c r="H215" s="18">
        <v>71559.8</v>
      </c>
    </row>
    <row r="216" spans="1:8" ht="90.75" customHeight="1">
      <c r="A216" s="11" t="s">
        <v>186</v>
      </c>
      <c r="B216" s="16" t="s">
        <v>341</v>
      </c>
      <c r="C216" s="16" t="s">
        <v>332</v>
      </c>
      <c r="D216" s="6" t="s">
        <v>187</v>
      </c>
      <c r="E216" s="6"/>
      <c r="F216" s="26">
        <f>SUM(F217)</f>
        <v>524.1</v>
      </c>
      <c r="G216" s="18">
        <f t="shared" ref="G216:H216" si="93">SUM(G217)</f>
        <v>524.1</v>
      </c>
      <c r="H216" s="18">
        <f t="shared" si="93"/>
        <v>524.1</v>
      </c>
    </row>
    <row r="217" spans="1:8" ht="51">
      <c r="A217" s="11" t="s">
        <v>183</v>
      </c>
      <c r="B217" s="16" t="s">
        <v>341</v>
      </c>
      <c r="C217" s="16" t="s">
        <v>332</v>
      </c>
      <c r="D217" s="6" t="s">
        <v>187</v>
      </c>
      <c r="E217" s="6">
        <v>600</v>
      </c>
      <c r="F217" s="26">
        <v>524.1</v>
      </c>
      <c r="G217" s="18">
        <v>524.1</v>
      </c>
      <c r="H217" s="18">
        <v>524.1</v>
      </c>
    </row>
    <row r="218" spans="1:8" ht="51">
      <c r="A218" s="11" t="s">
        <v>188</v>
      </c>
      <c r="B218" s="16" t="s">
        <v>341</v>
      </c>
      <c r="C218" s="16" t="s">
        <v>332</v>
      </c>
      <c r="D218" s="16" t="s">
        <v>378</v>
      </c>
      <c r="E218" s="6"/>
      <c r="F218" s="26">
        <f>SUM(F219)</f>
        <v>9234.4</v>
      </c>
      <c r="G218" s="18"/>
      <c r="H218" s="18"/>
    </row>
    <row r="219" spans="1:8" ht="38.25">
      <c r="A219" s="11" t="s">
        <v>21</v>
      </c>
      <c r="B219" s="16" t="s">
        <v>341</v>
      </c>
      <c r="C219" s="16" t="s">
        <v>332</v>
      </c>
      <c r="D219" s="16" t="s">
        <v>378</v>
      </c>
      <c r="E219" s="6">
        <v>200</v>
      </c>
      <c r="F219" s="26">
        <v>9234.4</v>
      </c>
      <c r="G219" s="18"/>
      <c r="H219" s="18"/>
    </row>
    <row r="220" spans="1:8" ht="63.75">
      <c r="A220" s="11" t="s">
        <v>189</v>
      </c>
      <c r="B220" s="16" t="s">
        <v>341</v>
      </c>
      <c r="C220" s="16" t="s">
        <v>332</v>
      </c>
      <c r="D220" s="16" t="s">
        <v>379</v>
      </c>
      <c r="E220" s="6"/>
      <c r="F220" s="26">
        <f>SUM(F221)</f>
        <v>277</v>
      </c>
      <c r="G220" s="18"/>
      <c r="H220" s="18"/>
    </row>
    <row r="221" spans="1:8" ht="38.25">
      <c r="A221" s="11" t="s">
        <v>21</v>
      </c>
      <c r="B221" s="16" t="s">
        <v>341</v>
      </c>
      <c r="C221" s="16" t="s">
        <v>332</v>
      </c>
      <c r="D221" s="16" t="s">
        <v>379</v>
      </c>
      <c r="E221" s="6">
        <v>200</v>
      </c>
      <c r="F221" s="26">
        <v>277</v>
      </c>
      <c r="G221" s="18"/>
      <c r="H221" s="18"/>
    </row>
    <row r="222" spans="1:8" ht="76.5" hidden="1">
      <c r="A222" s="11" t="s">
        <v>190</v>
      </c>
      <c r="B222" s="16" t="s">
        <v>341</v>
      </c>
      <c r="C222" s="16" t="s">
        <v>332</v>
      </c>
      <c r="D222" s="6" t="s">
        <v>191</v>
      </c>
      <c r="E222" s="6"/>
      <c r="F222" s="26">
        <f>SUM(F223)</f>
        <v>0</v>
      </c>
      <c r="G222" s="18"/>
      <c r="H222" s="18"/>
    </row>
    <row r="223" spans="1:8" ht="38.25" hidden="1">
      <c r="A223" s="11" t="s">
        <v>21</v>
      </c>
      <c r="B223" s="16" t="s">
        <v>341</v>
      </c>
      <c r="C223" s="16" t="s">
        <v>332</v>
      </c>
      <c r="D223" s="6" t="s">
        <v>191</v>
      </c>
      <c r="E223" s="6">
        <v>200</v>
      </c>
      <c r="F223" s="26">
        <v>0</v>
      </c>
      <c r="G223" s="18"/>
      <c r="H223" s="18"/>
    </row>
    <row r="224" spans="1:8" ht="38.25">
      <c r="A224" s="11" t="s">
        <v>192</v>
      </c>
      <c r="B224" s="16" t="s">
        <v>341</v>
      </c>
      <c r="C224" s="16" t="s">
        <v>332</v>
      </c>
      <c r="D224" s="37" t="s">
        <v>369</v>
      </c>
      <c r="E224" s="6"/>
      <c r="F224" s="26">
        <f>SUM(F225)</f>
        <v>905</v>
      </c>
      <c r="G224" s="18"/>
      <c r="H224" s="18"/>
    </row>
    <row r="225" spans="1:8" ht="51">
      <c r="A225" s="11" t="s">
        <v>183</v>
      </c>
      <c r="B225" s="16" t="s">
        <v>341</v>
      </c>
      <c r="C225" s="16" t="s">
        <v>332</v>
      </c>
      <c r="D225" s="37" t="s">
        <v>369</v>
      </c>
      <c r="E225" s="6">
        <v>600</v>
      </c>
      <c r="F225" s="26">
        <v>905</v>
      </c>
      <c r="G225" s="18"/>
      <c r="H225" s="18"/>
    </row>
    <row r="226" spans="1:8" ht="51">
      <c r="A226" s="11" t="s">
        <v>193</v>
      </c>
      <c r="B226" s="16" t="s">
        <v>341</v>
      </c>
      <c r="C226" s="16" t="s">
        <v>332</v>
      </c>
      <c r="D226" s="6" t="s">
        <v>194</v>
      </c>
      <c r="E226" s="6"/>
      <c r="F226" s="26">
        <f>SUM(F227)</f>
        <v>905</v>
      </c>
      <c r="G226" s="18"/>
      <c r="H226" s="18"/>
    </row>
    <row r="227" spans="1:8" ht="51">
      <c r="A227" s="11" t="s">
        <v>183</v>
      </c>
      <c r="B227" s="16" t="s">
        <v>341</v>
      </c>
      <c r="C227" s="16" t="s">
        <v>332</v>
      </c>
      <c r="D227" s="6" t="s">
        <v>194</v>
      </c>
      <c r="E227" s="6">
        <v>600</v>
      </c>
      <c r="F227" s="26">
        <v>905</v>
      </c>
      <c r="G227" s="18"/>
      <c r="H227" s="18"/>
    </row>
    <row r="228" spans="1:8" ht="25.5">
      <c r="A228" s="11" t="s">
        <v>52</v>
      </c>
      <c r="B228" s="16" t="s">
        <v>341</v>
      </c>
      <c r="C228" s="16" t="s">
        <v>332</v>
      </c>
      <c r="D228" s="6"/>
      <c r="E228" s="6"/>
      <c r="F228" s="26">
        <f>SUM(F229)</f>
        <v>420</v>
      </c>
      <c r="G228" s="18">
        <f t="shared" ref="G228:H228" si="94">SUM(G229)</f>
        <v>0</v>
      </c>
      <c r="H228" s="18">
        <f t="shared" si="94"/>
        <v>0</v>
      </c>
    </row>
    <row r="229" spans="1:8" ht="51">
      <c r="A229" s="11" t="s">
        <v>104</v>
      </c>
      <c r="B229" s="16" t="s">
        <v>341</v>
      </c>
      <c r="C229" s="16" t="s">
        <v>332</v>
      </c>
      <c r="D229" s="6" t="s">
        <v>105</v>
      </c>
      <c r="E229" s="6"/>
      <c r="F229" s="26">
        <f>SUM(F230)</f>
        <v>420</v>
      </c>
      <c r="G229" s="18">
        <f t="shared" ref="G229:H229" si="95">SUM(G230)</f>
        <v>0</v>
      </c>
      <c r="H229" s="18">
        <f t="shared" si="95"/>
        <v>0</v>
      </c>
    </row>
    <row r="230" spans="1:8" ht="63.75">
      <c r="A230" s="11" t="s">
        <v>106</v>
      </c>
      <c r="B230" s="16" t="s">
        <v>341</v>
      </c>
      <c r="C230" s="16" t="s">
        <v>332</v>
      </c>
      <c r="D230" s="6" t="s">
        <v>107</v>
      </c>
      <c r="E230" s="6"/>
      <c r="F230" s="26">
        <f>SUM(F231)+F233</f>
        <v>420</v>
      </c>
      <c r="G230" s="18">
        <f t="shared" ref="G230:H230" si="96">SUM(G231)+G233</f>
        <v>0</v>
      </c>
      <c r="H230" s="18">
        <f t="shared" si="96"/>
        <v>0</v>
      </c>
    </row>
    <row r="231" spans="1:8" ht="63.75">
      <c r="A231" s="11" t="s">
        <v>109</v>
      </c>
      <c r="B231" s="16" t="s">
        <v>341</v>
      </c>
      <c r="C231" s="16" t="s">
        <v>332</v>
      </c>
      <c r="D231" s="6" t="s">
        <v>110</v>
      </c>
      <c r="E231" s="6"/>
      <c r="F231" s="26">
        <f>SUM(F232)</f>
        <v>420</v>
      </c>
      <c r="G231" s="26">
        <f t="shared" ref="G231:H231" si="97">SUM(G232)</f>
        <v>0</v>
      </c>
      <c r="H231" s="26">
        <f t="shared" si="97"/>
        <v>0</v>
      </c>
    </row>
    <row r="232" spans="1:8" ht="38.25">
      <c r="A232" s="11" t="s">
        <v>21</v>
      </c>
      <c r="B232" s="16" t="s">
        <v>341</v>
      </c>
      <c r="C232" s="16" t="s">
        <v>332</v>
      </c>
      <c r="D232" s="6" t="s">
        <v>110</v>
      </c>
      <c r="E232" s="6">
        <v>200</v>
      </c>
      <c r="F232" s="26">
        <v>420</v>
      </c>
      <c r="G232" s="18">
        <v>0</v>
      </c>
      <c r="H232" s="21">
        <v>0</v>
      </c>
    </row>
    <row r="233" spans="1:8" ht="51" hidden="1">
      <c r="A233" s="11" t="s">
        <v>108</v>
      </c>
      <c r="B233" s="16" t="s">
        <v>341</v>
      </c>
      <c r="C233" s="16" t="s">
        <v>332</v>
      </c>
      <c r="D233" s="37" t="s">
        <v>370</v>
      </c>
      <c r="E233" s="6"/>
      <c r="F233" s="26">
        <f>SUM(F234)</f>
        <v>0</v>
      </c>
      <c r="G233" s="18">
        <f>SUM(G234)</f>
        <v>0</v>
      </c>
      <c r="H233" s="18">
        <f>SUM(H234)</f>
        <v>0</v>
      </c>
    </row>
    <row r="234" spans="1:8" ht="51" hidden="1">
      <c r="A234" s="11" t="s">
        <v>183</v>
      </c>
      <c r="B234" s="16" t="s">
        <v>341</v>
      </c>
      <c r="C234" s="16" t="s">
        <v>332</v>
      </c>
      <c r="D234" s="37" t="s">
        <v>370</v>
      </c>
      <c r="E234" s="6">
        <v>600</v>
      </c>
      <c r="F234" s="26">
        <v>0</v>
      </c>
      <c r="G234" s="18">
        <v>0</v>
      </c>
      <c r="H234" s="18">
        <v>0</v>
      </c>
    </row>
    <row r="235" spans="1:8" ht="25.5">
      <c r="A235" s="11" t="s">
        <v>115</v>
      </c>
      <c r="B235" s="16" t="s">
        <v>341</v>
      </c>
      <c r="C235" s="16" t="s">
        <v>332</v>
      </c>
      <c r="D235" s="6" t="s">
        <v>116</v>
      </c>
      <c r="E235" s="6"/>
      <c r="F235" s="26">
        <f>SUM(F236)</f>
        <v>420</v>
      </c>
      <c r="G235" s="18">
        <f t="shared" ref="G235:H235" si="98">SUM(G236)</f>
        <v>420</v>
      </c>
      <c r="H235" s="18">
        <f t="shared" si="98"/>
        <v>0</v>
      </c>
    </row>
    <row r="236" spans="1:8" ht="38.25">
      <c r="A236" s="11" t="s">
        <v>117</v>
      </c>
      <c r="B236" s="16" t="s">
        <v>341</v>
      </c>
      <c r="C236" s="16" t="s">
        <v>332</v>
      </c>
      <c r="D236" s="6" t="s">
        <v>118</v>
      </c>
      <c r="E236" s="6"/>
      <c r="F236" s="26">
        <f>SUM(F237)</f>
        <v>420</v>
      </c>
      <c r="G236" s="18">
        <f t="shared" ref="G236:H236" si="99">SUM(G237)</f>
        <v>420</v>
      </c>
      <c r="H236" s="18">
        <f t="shared" si="99"/>
        <v>0</v>
      </c>
    </row>
    <row r="237" spans="1:8" ht="25.5">
      <c r="A237" s="11" t="s">
        <v>119</v>
      </c>
      <c r="B237" s="16" t="s">
        <v>341</v>
      </c>
      <c r="C237" s="16" t="s">
        <v>332</v>
      </c>
      <c r="D237" s="6" t="s">
        <v>120</v>
      </c>
      <c r="E237" s="6"/>
      <c r="F237" s="26">
        <f>SUM(F238)</f>
        <v>420</v>
      </c>
      <c r="G237" s="18">
        <f t="shared" ref="G237:H237" si="100">SUM(G238)</f>
        <v>420</v>
      </c>
      <c r="H237" s="18">
        <f t="shared" si="100"/>
        <v>0</v>
      </c>
    </row>
    <row r="238" spans="1:8" ht="51">
      <c r="A238" s="11" t="s">
        <v>183</v>
      </c>
      <c r="B238" s="16" t="s">
        <v>341</v>
      </c>
      <c r="C238" s="16" t="s">
        <v>332</v>
      </c>
      <c r="D238" s="6" t="s">
        <v>120</v>
      </c>
      <c r="E238" s="6">
        <v>600</v>
      </c>
      <c r="F238" s="26">
        <v>420</v>
      </c>
      <c r="G238" s="18">
        <v>420</v>
      </c>
      <c r="H238" s="18">
        <v>0</v>
      </c>
    </row>
    <row r="239" spans="1:8" ht="51" hidden="1">
      <c r="A239" s="11" t="s">
        <v>137</v>
      </c>
      <c r="B239" s="16" t="s">
        <v>341</v>
      </c>
      <c r="C239" s="16" t="s">
        <v>332</v>
      </c>
      <c r="D239" s="30" t="s">
        <v>322</v>
      </c>
      <c r="E239" s="11"/>
      <c r="F239" s="26">
        <f>SUM(F240)</f>
        <v>0</v>
      </c>
      <c r="G239" s="26">
        <f t="shared" ref="G239:H240" si="101">SUM(G240)</f>
        <v>0</v>
      </c>
      <c r="H239" s="26">
        <f t="shared" si="101"/>
        <v>0</v>
      </c>
    </row>
    <row r="240" spans="1:8" ht="105" hidden="1" customHeight="1">
      <c r="A240" s="11" t="s">
        <v>195</v>
      </c>
      <c r="B240" s="16" t="s">
        <v>341</v>
      </c>
      <c r="C240" s="16" t="s">
        <v>332</v>
      </c>
      <c r="D240" s="30" t="s">
        <v>353</v>
      </c>
      <c r="E240" s="11"/>
      <c r="F240" s="26">
        <f>SUM(F241)</f>
        <v>0</v>
      </c>
      <c r="G240" s="26">
        <f t="shared" si="101"/>
        <v>0</v>
      </c>
      <c r="H240" s="26">
        <f t="shared" si="101"/>
        <v>0</v>
      </c>
    </row>
    <row r="241" spans="1:8" ht="51" hidden="1">
      <c r="A241" s="11" t="s">
        <v>183</v>
      </c>
      <c r="B241" s="16" t="s">
        <v>341</v>
      </c>
      <c r="C241" s="16" t="s">
        <v>332</v>
      </c>
      <c r="D241" s="30" t="s">
        <v>353</v>
      </c>
      <c r="E241" s="11">
        <v>600</v>
      </c>
      <c r="F241" s="26">
        <v>0</v>
      </c>
      <c r="G241" s="18">
        <v>0</v>
      </c>
      <c r="H241" s="18">
        <v>0</v>
      </c>
    </row>
    <row r="242" spans="1:8">
      <c r="A242" s="11" t="s">
        <v>196</v>
      </c>
      <c r="B242" s="16" t="s">
        <v>341</v>
      </c>
      <c r="C242" s="16" t="s">
        <v>334</v>
      </c>
      <c r="D242" s="6"/>
      <c r="E242" s="6"/>
      <c r="F242" s="26">
        <f>SUM(F243)+F312</f>
        <v>509725.3</v>
      </c>
      <c r="G242" s="18">
        <f>SUM(G243)+G312</f>
        <v>475325</v>
      </c>
      <c r="H242" s="18">
        <f>SUM(H243)+H312</f>
        <v>435027</v>
      </c>
    </row>
    <row r="243" spans="1:8" ht="25.5">
      <c r="A243" s="11" t="s">
        <v>68</v>
      </c>
      <c r="B243" s="16" t="s">
        <v>341</v>
      </c>
      <c r="C243" s="16" t="s">
        <v>334</v>
      </c>
      <c r="D243" s="6"/>
      <c r="E243" s="6"/>
      <c r="F243" s="26">
        <f>SUM(F244)</f>
        <v>509725.3</v>
      </c>
      <c r="G243" s="18">
        <f t="shared" ref="G243:H243" si="102">SUM(G244)</f>
        <v>475325</v>
      </c>
      <c r="H243" s="18">
        <f t="shared" si="102"/>
        <v>435027</v>
      </c>
    </row>
    <row r="244" spans="1:8" ht="25.5">
      <c r="A244" s="11" t="s">
        <v>52</v>
      </c>
      <c r="B244" s="16" t="s">
        <v>341</v>
      </c>
      <c r="C244" s="16" t="s">
        <v>334</v>
      </c>
      <c r="D244" s="6"/>
      <c r="E244" s="6"/>
      <c r="F244" s="26">
        <f>SUM(F245)+F305</f>
        <v>509725.3</v>
      </c>
      <c r="G244" s="18">
        <f>SUM(G245)+G305</f>
        <v>475325</v>
      </c>
      <c r="H244" s="18">
        <f>SUM(H245)+H305</f>
        <v>435027</v>
      </c>
    </row>
    <row r="245" spans="1:8" ht="51">
      <c r="A245" s="11" t="s">
        <v>230</v>
      </c>
      <c r="B245" s="16" t="s">
        <v>341</v>
      </c>
      <c r="C245" s="16" t="s">
        <v>334</v>
      </c>
      <c r="D245" s="6" t="s">
        <v>177</v>
      </c>
      <c r="E245" s="6"/>
      <c r="F245" s="26">
        <f>SUM(F251)+F249+F246+F301+F303</f>
        <v>500334.3</v>
      </c>
      <c r="G245" s="18">
        <f>SUM(G251)+G249+G246+G301+G303</f>
        <v>462205</v>
      </c>
      <c r="H245" s="18">
        <f>SUM(H251)+H249+H246+H301+H303</f>
        <v>430057</v>
      </c>
    </row>
    <row r="246" spans="1:8" ht="38.25">
      <c r="A246" s="11" t="s">
        <v>178</v>
      </c>
      <c r="B246" s="16" t="s">
        <v>341</v>
      </c>
      <c r="C246" s="16" t="s">
        <v>334</v>
      </c>
      <c r="D246" s="6" t="s">
        <v>179</v>
      </c>
      <c r="E246" s="6"/>
      <c r="F246" s="26">
        <f>SUM(F247)</f>
        <v>223.5</v>
      </c>
      <c r="G246" s="18">
        <f t="shared" ref="G246:H246" si="103">SUM(G247)</f>
        <v>223.5</v>
      </c>
      <c r="H246" s="18">
        <f t="shared" si="103"/>
        <v>223.5</v>
      </c>
    </row>
    <row r="247" spans="1:8" ht="88.5" customHeight="1">
      <c r="A247" s="11" t="s">
        <v>186</v>
      </c>
      <c r="B247" s="16" t="s">
        <v>341</v>
      </c>
      <c r="C247" s="16" t="s">
        <v>334</v>
      </c>
      <c r="D247" s="6" t="s">
        <v>187</v>
      </c>
      <c r="E247" s="6"/>
      <c r="F247" s="26">
        <f>SUM(F248)</f>
        <v>223.5</v>
      </c>
      <c r="G247" s="18">
        <f t="shared" ref="G247:H247" si="104">SUM(G248)</f>
        <v>223.5</v>
      </c>
      <c r="H247" s="18">
        <f t="shared" si="104"/>
        <v>223.5</v>
      </c>
    </row>
    <row r="248" spans="1:8" ht="51">
      <c r="A248" s="11" t="s">
        <v>183</v>
      </c>
      <c r="B248" s="16" t="s">
        <v>341</v>
      </c>
      <c r="C248" s="16" t="s">
        <v>334</v>
      </c>
      <c r="D248" s="6" t="s">
        <v>187</v>
      </c>
      <c r="E248" s="6">
        <v>600</v>
      </c>
      <c r="F248" s="26">
        <v>223.5</v>
      </c>
      <c r="G248" s="18">
        <v>223.5</v>
      </c>
      <c r="H248" s="18">
        <v>223.5</v>
      </c>
    </row>
    <row r="249" spans="1:8" ht="27" customHeight="1">
      <c r="A249" s="11" t="s">
        <v>197</v>
      </c>
      <c r="B249" s="16" t="s">
        <v>341</v>
      </c>
      <c r="C249" s="16" t="s">
        <v>334</v>
      </c>
      <c r="D249" s="6" t="s">
        <v>198</v>
      </c>
      <c r="E249" s="6"/>
      <c r="F249" s="26">
        <f>SUM(F250)</f>
        <v>300</v>
      </c>
      <c r="G249" s="18">
        <f t="shared" ref="G249:H249" si="105">SUM(G250)</f>
        <v>300</v>
      </c>
      <c r="H249" s="18">
        <f t="shared" si="105"/>
        <v>0</v>
      </c>
    </row>
    <row r="250" spans="1:8" ht="51">
      <c r="A250" s="11" t="s">
        <v>183</v>
      </c>
      <c r="B250" s="16" t="s">
        <v>341</v>
      </c>
      <c r="C250" s="16" t="s">
        <v>334</v>
      </c>
      <c r="D250" s="6" t="s">
        <v>198</v>
      </c>
      <c r="E250" s="6">
        <v>600</v>
      </c>
      <c r="F250" s="26">
        <v>300</v>
      </c>
      <c r="G250" s="18">
        <v>300</v>
      </c>
      <c r="H250" s="18">
        <v>0</v>
      </c>
    </row>
    <row r="251" spans="1:8" ht="38.25">
      <c r="A251" s="11" t="s">
        <v>199</v>
      </c>
      <c r="B251" s="16" t="s">
        <v>341</v>
      </c>
      <c r="C251" s="16" t="s">
        <v>334</v>
      </c>
      <c r="D251" s="6" t="s">
        <v>200</v>
      </c>
      <c r="E251" s="6"/>
      <c r="F251" s="26">
        <f>SUM(F281)+F279+F277+F275+F271+F269+F267+F265+F263+F261+F259+F257+F255+F252+F283+F296+F273</f>
        <v>499580.8</v>
      </c>
      <c r="G251" s="18">
        <f>SUM(G281)+G279+G277+G275+G271+G269+G267+G265+G263+G261+G259+G257+G255+G252+G283+G296</f>
        <v>461681.5</v>
      </c>
      <c r="H251" s="18">
        <f>SUM(H281)+H279+H277+H275+H271+H269+H267+H265+H263+H261+H259+H257+H255+H252+H283+H296</f>
        <v>429833.5</v>
      </c>
    </row>
    <row r="252" spans="1:8" ht="25.5">
      <c r="A252" s="11" t="s">
        <v>201</v>
      </c>
      <c r="B252" s="16" t="s">
        <v>341</v>
      </c>
      <c r="C252" s="16" t="s">
        <v>334</v>
      </c>
      <c r="D252" s="6" t="s">
        <v>202</v>
      </c>
      <c r="E252" s="6"/>
      <c r="F252" s="26">
        <f>SUM(F254)+F253</f>
        <v>45113.3</v>
      </c>
      <c r="G252" s="18">
        <f t="shared" ref="G252:H252" si="106">SUM(G254)+G253</f>
        <v>31485.7</v>
      </c>
      <c r="H252" s="18">
        <f t="shared" si="106"/>
        <v>0</v>
      </c>
    </row>
    <row r="253" spans="1:8" ht="51" hidden="1">
      <c r="A253" s="11" t="s">
        <v>182</v>
      </c>
      <c r="B253" s="16" t="s">
        <v>341</v>
      </c>
      <c r="C253" s="16" t="s">
        <v>334</v>
      </c>
      <c r="D253" s="6" t="s">
        <v>202</v>
      </c>
      <c r="E253" s="6">
        <v>400</v>
      </c>
      <c r="F253" s="26">
        <v>0</v>
      </c>
      <c r="G253" s="18">
        <v>0</v>
      </c>
      <c r="H253" s="18">
        <v>0</v>
      </c>
    </row>
    <row r="254" spans="1:8" ht="51">
      <c r="A254" s="11" t="s">
        <v>183</v>
      </c>
      <c r="B254" s="16" t="s">
        <v>341</v>
      </c>
      <c r="C254" s="16" t="s">
        <v>334</v>
      </c>
      <c r="D254" s="6" t="s">
        <v>202</v>
      </c>
      <c r="E254" s="6">
        <v>600</v>
      </c>
      <c r="F254" s="26">
        <f>44808.4+304.9</f>
        <v>45113.3</v>
      </c>
      <c r="G254" s="18">
        <v>31485.7</v>
      </c>
      <c r="H254" s="18">
        <v>0</v>
      </c>
    </row>
    <row r="255" spans="1:8" ht="51">
      <c r="A255" s="11" t="s">
        <v>203</v>
      </c>
      <c r="B255" s="16" t="s">
        <v>341</v>
      </c>
      <c r="C255" s="16" t="s">
        <v>334</v>
      </c>
      <c r="D255" s="6" t="s">
        <v>204</v>
      </c>
      <c r="E255" s="6"/>
      <c r="F255" s="26">
        <f>SUM(F256)</f>
        <v>359905.8</v>
      </c>
      <c r="G255" s="18">
        <f t="shared" ref="G255:H255" si="107">SUM(G256)</f>
        <v>359110.40000000002</v>
      </c>
      <c r="H255" s="18">
        <f t="shared" si="107"/>
        <v>359110.40000000002</v>
      </c>
    </row>
    <row r="256" spans="1:8" ht="51">
      <c r="A256" s="11" t="s">
        <v>183</v>
      </c>
      <c r="B256" s="16" t="s">
        <v>341</v>
      </c>
      <c r="C256" s="16" t="s">
        <v>334</v>
      </c>
      <c r="D256" s="6" t="s">
        <v>204</v>
      </c>
      <c r="E256" s="6">
        <v>600</v>
      </c>
      <c r="F256" s="26">
        <v>359905.8</v>
      </c>
      <c r="G256" s="18">
        <v>359110.40000000002</v>
      </c>
      <c r="H256" s="18">
        <v>359110.40000000002</v>
      </c>
    </row>
    <row r="257" spans="1:8" ht="102">
      <c r="A257" s="11" t="s">
        <v>205</v>
      </c>
      <c r="B257" s="16" t="s">
        <v>341</v>
      </c>
      <c r="C257" s="16" t="s">
        <v>334</v>
      </c>
      <c r="D257" s="6" t="s">
        <v>206</v>
      </c>
      <c r="E257" s="6"/>
      <c r="F257" s="26">
        <f>SUM(F258)</f>
        <v>5253.2</v>
      </c>
      <c r="G257" s="18">
        <f t="shared" ref="G257:H257" si="108">SUM(G258)</f>
        <v>5253.2</v>
      </c>
      <c r="H257" s="18">
        <f t="shared" si="108"/>
        <v>5253.2</v>
      </c>
    </row>
    <row r="258" spans="1:8" ht="51">
      <c r="A258" s="11" t="s">
        <v>183</v>
      </c>
      <c r="B258" s="16" t="s">
        <v>341</v>
      </c>
      <c r="C258" s="16" t="s">
        <v>334</v>
      </c>
      <c r="D258" s="6" t="s">
        <v>206</v>
      </c>
      <c r="E258" s="6">
        <v>600</v>
      </c>
      <c r="F258" s="26">
        <v>5253.2</v>
      </c>
      <c r="G258" s="18">
        <v>5253.2</v>
      </c>
      <c r="H258" s="18">
        <v>5253.2</v>
      </c>
    </row>
    <row r="259" spans="1:8" ht="80.25" hidden="1" customHeight="1">
      <c r="A259" s="11" t="s">
        <v>207</v>
      </c>
      <c r="B259" s="16" t="s">
        <v>341</v>
      </c>
      <c r="C259" s="16" t="s">
        <v>334</v>
      </c>
      <c r="D259" s="6" t="s">
        <v>208</v>
      </c>
      <c r="E259" s="6"/>
      <c r="F259" s="26">
        <f>SUM(F260)</f>
        <v>0</v>
      </c>
      <c r="G259" s="18"/>
      <c r="H259" s="18"/>
    </row>
    <row r="260" spans="1:8" ht="51" hidden="1">
      <c r="A260" s="11" t="s">
        <v>183</v>
      </c>
      <c r="B260" s="16" t="s">
        <v>341</v>
      </c>
      <c r="C260" s="16" t="s">
        <v>334</v>
      </c>
      <c r="D260" s="6" t="s">
        <v>208</v>
      </c>
      <c r="E260" s="6">
        <v>600</v>
      </c>
      <c r="F260" s="26">
        <v>0</v>
      </c>
      <c r="G260" s="18">
        <v>0</v>
      </c>
      <c r="H260" s="18">
        <v>0</v>
      </c>
    </row>
    <row r="261" spans="1:8" ht="51">
      <c r="A261" s="11" t="s">
        <v>188</v>
      </c>
      <c r="B261" s="16" t="s">
        <v>341</v>
      </c>
      <c r="C261" s="16" t="s">
        <v>334</v>
      </c>
      <c r="D261" s="16" t="s">
        <v>380</v>
      </c>
      <c r="E261" s="6"/>
      <c r="F261" s="26">
        <f>SUM(F262)</f>
        <v>5500</v>
      </c>
      <c r="G261" s="18"/>
      <c r="H261" s="18"/>
    </row>
    <row r="262" spans="1:8" ht="38.25">
      <c r="A262" s="11" t="s">
        <v>21</v>
      </c>
      <c r="B262" s="16" t="s">
        <v>341</v>
      </c>
      <c r="C262" s="16" t="s">
        <v>334</v>
      </c>
      <c r="D262" s="16" t="s">
        <v>380</v>
      </c>
      <c r="E262" s="6">
        <v>200</v>
      </c>
      <c r="F262" s="26">
        <v>5500</v>
      </c>
      <c r="G262" s="18">
        <v>0</v>
      </c>
      <c r="H262" s="18">
        <v>0</v>
      </c>
    </row>
    <row r="263" spans="1:8" ht="63.75">
      <c r="A263" s="11" t="s">
        <v>189</v>
      </c>
      <c r="B263" s="16" t="s">
        <v>341</v>
      </c>
      <c r="C263" s="16" t="s">
        <v>334</v>
      </c>
      <c r="D263" s="16" t="s">
        <v>381</v>
      </c>
      <c r="E263" s="6"/>
      <c r="F263" s="26">
        <f>SUM(F264)</f>
        <v>165</v>
      </c>
      <c r="G263" s="18"/>
      <c r="H263" s="18"/>
    </row>
    <row r="264" spans="1:8" ht="38.25">
      <c r="A264" s="11" t="s">
        <v>21</v>
      </c>
      <c r="B264" s="16" t="s">
        <v>341</v>
      </c>
      <c r="C264" s="16" t="s">
        <v>334</v>
      </c>
      <c r="D264" s="16" t="s">
        <v>381</v>
      </c>
      <c r="E264" s="6">
        <v>200</v>
      </c>
      <c r="F264" s="26">
        <v>165</v>
      </c>
      <c r="G264" s="18">
        <v>0</v>
      </c>
      <c r="H264" s="18">
        <v>0</v>
      </c>
    </row>
    <row r="265" spans="1:8" ht="76.5" hidden="1">
      <c r="A265" s="11" t="s">
        <v>190</v>
      </c>
      <c r="B265" s="16" t="s">
        <v>341</v>
      </c>
      <c r="C265" s="16" t="s">
        <v>334</v>
      </c>
      <c r="D265" s="6" t="s">
        <v>209</v>
      </c>
      <c r="E265" s="6"/>
      <c r="F265" s="26">
        <f>SUM(F266)</f>
        <v>0</v>
      </c>
      <c r="G265" s="18"/>
      <c r="H265" s="18"/>
    </row>
    <row r="266" spans="1:8" ht="38.25" hidden="1">
      <c r="A266" s="11" t="s">
        <v>21</v>
      </c>
      <c r="B266" s="16" t="s">
        <v>341</v>
      </c>
      <c r="C266" s="16" t="s">
        <v>334</v>
      </c>
      <c r="D266" s="6" t="s">
        <v>209</v>
      </c>
      <c r="E266" s="6">
        <v>200</v>
      </c>
      <c r="F266" s="26">
        <v>0</v>
      </c>
      <c r="G266" s="18">
        <v>0</v>
      </c>
      <c r="H266" s="18">
        <v>0</v>
      </c>
    </row>
    <row r="267" spans="1:8" ht="38.25">
      <c r="A267" s="11" t="s">
        <v>192</v>
      </c>
      <c r="B267" s="16" t="s">
        <v>341</v>
      </c>
      <c r="C267" s="16" t="s">
        <v>334</v>
      </c>
      <c r="D267" s="37" t="s">
        <v>368</v>
      </c>
      <c r="E267" s="6"/>
      <c r="F267" s="26">
        <f>SUM(F268)</f>
        <v>4278</v>
      </c>
      <c r="G267" s="18"/>
      <c r="H267" s="18"/>
    </row>
    <row r="268" spans="1:8" ht="38.25">
      <c r="A268" s="11" t="s">
        <v>21</v>
      </c>
      <c r="B268" s="16" t="s">
        <v>341</v>
      </c>
      <c r="C268" s="16" t="s">
        <v>334</v>
      </c>
      <c r="D268" s="37" t="s">
        <v>368</v>
      </c>
      <c r="E268" s="6">
        <v>600</v>
      </c>
      <c r="F268" s="26">
        <v>4278</v>
      </c>
      <c r="G268" s="18">
        <v>0</v>
      </c>
      <c r="H268" s="18">
        <v>0</v>
      </c>
    </row>
    <row r="269" spans="1:8" ht="51">
      <c r="A269" s="12" t="s">
        <v>397</v>
      </c>
      <c r="B269" s="16" t="s">
        <v>341</v>
      </c>
      <c r="C269" s="16" t="s">
        <v>334</v>
      </c>
      <c r="D269" s="16" t="s">
        <v>398</v>
      </c>
      <c r="E269" s="6"/>
      <c r="F269" s="26">
        <f>SUM(F270)</f>
        <v>1500</v>
      </c>
      <c r="G269" s="18"/>
      <c r="H269" s="18"/>
    </row>
    <row r="270" spans="1:8" ht="38.25">
      <c r="A270" s="11" t="s">
        <v>21</v>
      </c>
      <c r="B270" s="16" t="s">
        <v>341</v>
      </c>
      <c r="C270" s="16" t="s">
        <v>334</v>
      </c>
      <c r="D270" s="16" t="s">
        <v>398</v>
      </c>
      <c r="E270" s="6">
        <v>200</v>
      </c>
      <c r="F270" s="26">
        <v>1500</v>
      </c>
      <c r="G270" s="18">
        <v>0</v>
      </c>
      <c r="H270" s="18">
        <v>0</v>
      </c>
    </row>
    <row r="271" spans="1:8" ht="63.75">
      <c r="A271" s="12" t="s">
        <v>410</v>
      </c>
      <c r="B271" s="16" t="s">
        <v>341</v>
      </c>
      <c r="C271" s="16" t="s">
        <v>334</v>
      </c>
      <c r="D271" s="45" t="s">
        <v>409</v>
      </c>
      <c r="E271" s="6"/>
      <c r="F271" s="26">
        <f>SUM(F272)</f>
        <v>45</v>
      </c>
      <c r="G271" s="18"/>
      <c r="H271" s="18"/>
    </row>
    <row r="272" spans="1:8" ht="38.25">
      <c r="A272" s="11" t="s">
        <v>21</v>
      </c>
      <c r="B272" s="16" t="s">
        <v>341</v>
      </c>
      <c r="C272" s="16" t="s">
        <v>334</v>
      </c>
      <c r="D272" s="45" t="s">
        <v>409</v>
      </c>
      <c r="E272" s="6">
        <v>200</v>
      </c>
      <c r="F272" s="26">
        <v>45</v>
      </c>
      <c r="G272" s="18">
        <v>0</v>
      </c>
      <c r="H272" s="18">
        <v>0</v>
      </c>
    </row>
    <row r="273" spans="1:8" ht="63.75">
      <c r="A273" s="12" t="s">
        <v>401</v>
      </c>
      <c r="B273" s="16" t="s">
        <v>341</v>
      </c>
      <c r="C273" s="16" t="s">
        <v>334</v>
      </c>
      <c r="D273" s="16" t="s">
        <v>400</v>
      </c>
      <c r="E273" s="44"/>
      <c r="F273" s="26">
        <f>SUM(F274)</f>
        <v>1250</v>
      </c>
      <c r="G273" s="18"/>
      <c r="H273" s="18"/>
    </row>
    <row r="274" spans="1:8" ht="38.25">
      <c r="A274" s="11" t="s">
        <v>21</v>
      </c>
      <c r="B274" s="16" t="s">
        <v>341</v>
      </c>
      <c r="C274" s="16" t="s">
        <v>334</v>
      </c>
      <c r="D274" s="16" t="s">
        <v>400</v>
      </c>
      <c r="E274" s="44">
        <v>200</v>
      </c>
      <c r="F274" s="26">
        <v>1250</v>
      </c>
      <c r="G274" s="18">
        <v>0</v>
      </c>
      <c r="H274" s="18">
        <v>0</v>
      </c>
    </row>
    <row r="275" spans="1:8" ht="76.5" hidden="1">
      <c r="A275" s="11" t="s">
        <v>190</v>
      </c>
      <c r="B275" s="16" t="s">
        <v>341</v>
      </c>
      <c r="C275" s="16" t="s">
        <v>334</v>
      </c>
      <c r="D275" s="6" t="s">
        <v>210</v>
      </c>
      <c r="E275" s="6"/>
      <c r="F275" s="26">
        <f>SUM(F276)</f>
        <v>0</v>
      </c>
      <c r="G275" s="18"/>
      <c r="H275" s="18"/>
    </row>
    <row r="276" spans="1:8" ht="38.25" hidden="1">
      <c r="A276" s="11" t="s">
        <v>21</v>
      </c>
      <c r="B276" s="16" t="s">
        <v>341</v>
      </c>
      <c r="C276" s="16" t="s">
        <v>334</v>
      </c>
      <c r="D276" s="6" t="s">
        <v>210</v>
      </c>
      <c r="E276" s="6">
        <v>200</v>
      </c>
      <c r="F276" s="26">
        <v>0</v>
      </c>
      <c r="G276" s="18">
        <v>0</v>
      </c>
      <c r="H276" s="18">
        <v>0</v>
      </c>
    </row>
    <row r="277" spans="1:8" ht="51">
      <c r="A277" s="11" t="s">
        <v>193</v>
      </c>
      <c r="B277" s="16" t="s">
        <v>341</v>
      </c>
      <c r="C277" s="16" t="s">
        <v>334</v>
      </c>
      <c r="D277" s="6" t="s">
        <v>211</v>
      </c>
      <c r="E277" s="6"/>
      <c r="F277" s="26">
        <f>SUM(F278)</f>
        <v>4278</v>
      </c>
      <c r="G277" s="18"/>
      <c r="H277" s="18"/>
    </row>
    <row r="278" spans="1:8" ht="51">
      <c r="A278" s="11" t="s">
        <v>183</v>
      </c>
      <c r="B278" s="16" t="s">
        <v>341</v>
      </c>
      <c r="C278" s="16" t="s">
        <v>334</v>
      </c>
      <c r="D278" s="6" t="s">
        <v>211</v>
      </c>
      <c r="E278" s="6">
        <v>600</v>
      </c>
      <c r="F278" s="26">
        <v>4278</v>
      </c>
      <c r="G278" s="18">
        <v>0</v>
      </c>
      <c r="H278" s="18">
        <v>0</v>
      </c>
    </row>
    <row r="279" spans="1:8" ht="76.5">
      <c r="A279" s="11" t="s">
        <v>212</v>
      </c>
      <c r="B279" s="16" t="s">
        <v>341</v>
      </c>
      <c r="C279" s="16" t="s">
        <v>334</v>
      </c>
      <c r="D279" s="6" t="s">
        <v>213</v>
      </c>
      <c r="E279" s="6"/>
      <c r="F279" s="26">
        <f>SUM(F280)</f>
        <v>26326.400000000001</v>
      </c>
      <c r="G279" s="18">
        <f t="shared" ref="G279:H279" si="109">SUM(G280)</f>
        <v>26326.400000000001</v>
      </c>
      <c r="H279" s="18">
        <f t="shared" si="109"/>
        <v>26326.400000000001</v>
      </c>
    </row>
    <row r="280" spans="1:8" ht="51">
      <c r="A280" s="11" t="s">
        <v>183</v>
      </c>
      <c r="B280" s="16" t="s">
        <v>341</v>
      </c>
      <c r="C280" s="16" t="s">
        <v>334</v>
      </c>
      <c r="D280" s="6" t="s">
        <v>213</v>
      </c>
      <c r="E280" s="6">
        <v>600</v>
      </c>
      <c r="F280" s="26">
        <v>26326.400000000001</v>
      </c>
      <c r="G280" s="18">
        <v>26326.400000000001</v>
      </c>
      <c r="H280" s="18">
        <v>26326.400000000001</v>
      </c>
    </row>
    <row r="281" spans="1:8" ht="63.75">
      <c r="A281" s="11" t="s">
        <v>214</v>
      </c>
      <c r="B281" s="16" t="s">
        <v>341</v>
      </c>
      <c r="C281" s="16" t="s">
        <v>334</v>
      </c>
      <c r="D281" s="6" t="s">
        <v>215</v>
      </c>
      <c r="E281" s="6"/>
      <c r="F281" s="26">
        <f>SUM(F282)</f>
        <v>17420.099999999999</v>
      </c>
      <c r="G281" s="18">
        <f t="shared" ref="G281:H281" si="110">SUM(G282)</f>
        <v>16916.5</v>
      </c>
      <c r="H281" s="18">
        <f t="shared" si="110"/>
        <v>16554.2</v>
      </c>
    </row>
    <row r="282" spans="1:8" ht="51">
      <c r="A282" s="11" t="s">
        <v>183</v>
      </c>
      <c r="B282" s="16" t="s">
        <v>341</v>
      </c>
      <c r="C282" s="16" t="s">
        <v>334</v>
      </c>
      <c r="D282" s="6" t="s">
        <v>215</v>
      </c>
      <c r="E282" s="6">
        <v>600</v>
      </c>
      <c r="F282" s="26">
        <v>17420.099999999999</v>
      </c>
      <c r="G282" s="18">
        <v>16916.5</v>
      </c>
      <c r="H282" s="18">
        <v>16554.2</v>
      </c>
    </row>
    <row r="283" spans="1:8" ht="51">
      <c r="A283" s="11" t="s">
        <v>216</v>
      </c>
      <c r="B283" s="16" t="s">
        <v>341</v>
      </c>
      <c r="C283" s="16" t="s">
        <v>334</v>
      </c>
      <c r="D283" s="6" t="s">
        <v>217</v>
      </c>
      <c r="E283" s="6"/>
      <c r="F283" s="26">
        <f>SUM(F284)+F286+F288+F290+F292+F294</f>
        <v>24803.8</v>
      </c>
      <c r="G283" s="18">
        <f t="shared" ref="G283:H283" si="111">SUM(G284)+G286+G288+G290+G292+G294</f>
        <v>22432.7</v>
      </c>
      <c r="H283" s="18">
        <f t="shared" si="111"/>
        <v>22432.7</v>
      </c>
    </row>
    <row r="284" spans="1:8" ht="140.25">
      <c r="A284" s="12" t="s">
        <v>218</v>
      </c>
      <c r="B284" s="16" t="s">
        <v>341</v>
      </c>
      <c r="C284" s="16" t="s">
        <v>334</v>
      </c>
      <c r="D284" s="6" t="s">
        <v>219</v>
      </c>
      <c r="E284" s="6"/>
      <c r="F284" s="26">
        <f>SUM(F285)</f>
        <v>4956.8</v>
      </c>
      <c r="G284" s="18">
        <f>SUM(G285)</f>
        <v>0</v>
      </c>
      <c r="H284" s="18"/>
    </row>
    <row r="285" spans="1:8" ht="38.25">
      <c r="A285" s="11" t="s">
        <v>21</v>
      </c>
      <c r="B285" s="16" t="s">
        <v>341</v>
      </c>
      <c r="C285" s="16" t="s">
        <v>334</v>
      </c>
      <c r="D285" s="6" t="s">
        <v>219</v>
      </c>
      <c r="E285" s="6">
        <v>200</v>
      </c>
      <c r="F285" s="26">
        <v>4956.8</v>
      </c>
      <c r="G285" s="18">
        <v>0</v>
      </c>
      <c r="H285" s="18">
        <v>0</v>
      </c>
    </row>
    <row r="286" spans="1:8" ht="76.5">
      <c r="A286" s="11" t="s">
        <v>394</v>
      </c>
      <c r="B286" s="16" t="s">
        <v>341</v>
      </c>
      <c r="C286" s="16" t="s">
        <v>334</v>
      </c>
      <c r="D286" s="16" t="s">
        <v>395</v>
      </c>
      <c r="E286" s="6"/>
      <c r="F286" s="26">
        <f>SUM(F287)</f>
        <v>840</v>
      </c>
      <c r="G286" s="18">
        <f t="shared" ref="G286:H286" si="112">SUM(G287)</f>
        <v>840</v>
      </c>
      <c r="H286" s="18">
        <f t="shared" si="112"/>
        <v>840</v>
      </c>
    </row>
    <row r="287" spans="1:8" ht="51">
      <c r="A287" s="11" t="s">
        <v>183</v>
      </c>
      <c r="B287" s="16" t="s">
        <v>341</v>
      </c>
      <c r="C287" s="16" t="s">
        <v>334</v>
      </c>
      <c r="D287" s="16" t="s">
        <v>395</v>
      </c>
      <c r="E287" s="6">
        <v>600</v>
      </c>
      <c r="F287" s="26">
        <v>840</v>
      </c>
      <c r="G287" s="18">
        <v>840</v>
      </c>
      <c r="H287" s="18">
        <v>840</v>
      </c>
    </row>
    <row r="288" spans="1:8" ht="102">
      <c r="A288" s="11" t="s">
        <v>220</v>
      </c>
      <c r="B288" s="16" t="s">
        <v>341</v>
      </c>
      <c r="C288" s="16" t="s">
        <v>334</v>
      </c>
      <c r="D288" s="16" t="s">
        <v>396</v>
      </c>
      <c r="E288" s="6"/>
      <c r="F288" s="26">
        <f>SUM(F289)</f>
        <v>5278</v>
      </c>
      <c r="G288" s="18">
        <f t="shared" ref="G288:H288" si="113">SUM(G289)</f>
        <v>5278</v>
      </c>
      <c r="H288" s="18">
        <f t="shared" si="113"/>
        <v>5278</v>
      </c>
    </row>
    <row r="289" spans="1:8" ht="51">
      <c r="A289" s="11" t="s">
        <v>183</v>
      </c>
      <c r="B289" s="16" t="s">
        <v>341</v>
      </c>
      <c r="C289" s="16" t="s">
        <v>334</v>
      </c>
      <c r="D289" s="16" t="s">
        <v>396</v>
      </c>
      <c r="E289" s="6">
        <v>600</v>
      </c>
      <c r="F289" s="26">
        <v>5278</v>
      </c>
      <c r="G289" s="18">
        <v>5278</v>
      </c>
      <c r="H289" s="18">
        <v>5278</v>
      </c>
    </row>
    <row r="290" spans="1:8" ht="114.75">
      <c r="A290" s="11" t="s">
        <v>402</v>
      </c>
      <c r="B290" s="16" t="s">
        <v>341</v>
      </c>
      <c r="C290" s="16" t="s">
        <v>334</v>
      </c>
      <c r="D290" s="16" t="s">
        <v>390</v>
      </c>
      <c r="E290" s="6"/>
      <c r="F290" s="26">
        <f>SUM(F291)</f>
        <v>2000.1</v>
      </c>
      <c r="G290" s="18">
        <f t="shared" ref="G290:H290" si="114">SUM(G291)</f>
        <v>2240</v>
      </c>
      <c r="H290" s="18">
        <f t="shared" si="114"/>
        <v>2240</v>
      </c>
    </row>
    <row r="291" spans="1:8" ht="51">
      <c r="A291" s="11" t="s">
        <v>183</v>
      </c>
      <c r="B291" s="16" t="s">
        <v>341</v>
      </c>
      <c r="C291" s="16" t="s">
        <v>334</v>
      </c>
      <c r="D291" s="16" t="s">
        <v>390</v>
      </c>
      <c r="E291" s="6">
        <v>600</v>
      </c>
      <c r="F291" s="26">
        <v>2000.1</v>
      </c>
      <c r="G291" s="18">
        <v>2240</v>
      </c>
      <c r="H291" s="18">
        <v>2240</v>
      </c>
    </row>
    <row r="292" spans="1:8" ht="102">
      <c r="A292" s="11" t="s">
        <v>403</v>
      </c>
      <c r="B292" s="16" t="s">
        <v>341</v>
      </c>
      <c r="C292" s="16" t="s">
        <v>334</v>
      </c>
      <c r="D292" s="16" t="s">
        <v>391</v>
      </c>
      <c r="E292" s="6"/>
      <c r="F292" s="26">
        <f>SUM(F293)</f>
        <v>11728.9</v>
      </c>
      <c r="G292" s="18">
        <f t="shared" ref="G292:H292" si="115">SUM(G293)</f>
        <v>14074.7</v>
      </c>
      <c r="H292" s="18">
        <f t="shared" si="115"/>
        <v>14074.7</v>
      </c>
    </row>
    <row r="293" spans="1:8" ht="51">
      <c r="A293" s="11" t="s">
        <v>183</v>
      </c>
      <c r="B293" s="16" t="s">
        <v>341</v>
      </c>
      <c r="C293" s="16" t="s">
        <v>334</v>
      </c>
      <c r="D293" s="16" t="s">
        <v>391</v>
      </c>
      <c r="E293" s="6">
        <v>600</v>
      </c>
      <c r="F293" s="26">
        <v>11728.9</v>
      </c>
      <c r="G293" s="18">
        <v>14074.7</v>
      </c>
      <c r="H293" s="18">
        <v>14074.7</v>
      </c>
    </row>
    <row r="294" spans="1:8" ht="91.5" customHeight="1">
      <c r="A294" s="11" t="s">
        <v>221</v>
      </c>
      <c r="B294" s="16" t="s">
        <v>341</v>
      </c>
      <c r="C294" s="16" t="s">
        <v>334</v>
      </c>
      <c r="D294" s="35" t="s">
        <v>360</v>
      </c>
      <c r="E294" s="6"/>
      <c r="F294" s="26">
        <f>SUM(F295)</f>
        <v>0</v>
      </c>
      <c r="G294" s="26">
        <f t="shared" ref="G294:H294" si="116">SUM(G295)</f>
        <v>0</v>
      </c>
      <c r="H294" s="26">
        <f t="shared" si="116"/>
        <v>0</v>
      </c>
    </row>
    <row r="295" spans="1:8" ht="51">
      <c r="A295" s="11" t="s">
        <v>183</v>
      </c>
      <c r="B295" s="16" t="s">
        <v>341</v>
      </c>
      <c r="C295" s="16" t="s">
        <v>334</v>
      </c>
      <c r="D295" s="35" t="s">
        <v>360</v>
      </c>
      <c r="E295" s="6">
        <v>600</v>
      </c>
      <c r="F295" s="26">
        <v>0</v>
      </c>
      <c r="G295" s="18">
        <v>0</v>
      </c>
      <c r="H295" s="18">
        <v>0</v>
      </c>
    </row>
    <row r="296" spans="1:8" ht="63.75">
      <c r="A296" s="11" t="s">
        <v>237</v>
      </c>
      <c r="B296" s="16" t="s">
        <v>341</v>
      </c>
      <c r="C296" s="16" t="s">
        <v>334</v>
      </c>
      <c r="D296" s="6" t="s">
        <v>222</v>
      </c>
      <c r="E296" s="6"/>
      <c r="F296" s="26">
        <f>SUM(F297)+F299</f>
        <v>3742.2</v>
      </c>
      <c r="G296" s="18">
        <f t="shared" ref="G296:H296" si="117">SUM(G297)+G299</f>
        <v>156.6</v>
      </c>
      <c r="H296" s="18">
        <f t="shared" si="117"/>
        <v>156.6</v>
      </c>
    </row>
    <row r="297" spans="1:8" ht="89.25">
      <c r="A297" s="12" t="s">
        <v>223</v>
      </c>
      <c r="B297" s="16" t="s">
        <v>341</v>
      </c>
      <c r="C297" s="16" t="s">
        <v>334</v>
      </c>
      <c r="D297" s="6" t="s">
        <v>224</v>
      </c>
      <c r="E297" s="6"/>
      <c r="F297" s="26">
        <f>SUM(F298)</f>
        <v>3478.6</v>
      </c>
      <c r="G297" s="26">
        <f t="shared" ref="G297:H297" si="118">SUM(G298)</f>
        <v>0</v>
      </c>
      <c r="H297" s="26">
        <f t="shared" si="118"/>
        <v>0</v>
      </c>
    </row>
    <row r="298" spans="1:8" ht="38.25">
      <c r="A298" s="11" t="s">
        <v>21</v>
      </c>
      <c r="B298" s="16" t="s">
        <v>341</v>
      </c>
      <c r="C298" s="16" t="s">
        <v>334</v>
      </c>
      <c r="D298" s="6" t="s">
        <v>224</v>
      </c>
      <c r="E298" s="6">
        <v>200</v>
      </c>
      <c r="F298" s="26">
        <v>3478.6</v>
      </c>
      <c r="G298" s="18">
        <v>0</v>
      </c>
      <c r="H298" s="18">
        <v>0</v>
      </c>
    </row>
    <row r="299" spans="1:8" ht="63.75">
      <c r="A299" s="11" t="s">
        <v>392</v>
      </c>
      <c r="B299" s="16" t="s">
        <v>341</v>
      </c>
      <c r="C299" s="16" t="s">
        <v>334</v>
      </c>
      <c r="D299" s="16" t="s">
        <v>393</v>
      </c>
      <c r="E299" s="6"/>
      <c r="F299" s="26">
        <f>SUM(F300)</f>
        <v>263.60000000000002</v>
      </c>
      <c r="G299" s="18">
        <f t="shared" ref="G299:H299" si="119">SUM(G300)</f>
        <v>156.6</v>
      </c>
      <c r="H299" s="18">
        <f t="shared" si="119"/>
        <v>156.6</v>
      </c>
    </row>
    <row r="300" spans="1:8" ht="51">
      <c r="A300" s="11" t="s">
        <v>183</v>
      </c>
      <c r="B300" s="16" t="s">
        <v>341</v>
      </c>
      <c r="C300" s="16" t="s">
        <v>334</v>
      </c>
      <c r="D300" s="16" t="s">
        <v>393</v>
      </c>
      <c r="E300" s="6">
        <v>600</v>
      </c>
      <c r="F300" s="26">
        <v>263.60000000000002</v>
      </c>
      <c r="G300" s="18">
        <v>156.6</v>
      </c>
      <c r="H300" s="18">
        <v>156.6</v>
      </c>
    </row>
    <row r="301" spans="1:8" ht="51">
      <c r="A301" s="11" t="s">
        <v>225</v>
      </c>
      <c r="B301" s="16" t="s">
        <v>341</v>
      </c>
      <c r="C301" s="16" t="s">
        <v>334</v>
      </c>
      <c r="D301" s="6" t="s">
        <v>226</v>
      </c>
      <c r="E301" s="6"/>
      <c r="F301" s="26">
        <f>SUM(F302)</f>
        <v>200</v>
      </c>
      <c r="G301" s="26">
        <f t="shared" ref="G301:H301" si="120">SUM(G302)</f>
        <v>0</v>
      </c>
      <c r="H301" s="26">
        <f t="shared" si="120"/>
        <v>0</v>
      </c>
    </row>
    <row r="302" spans="1:8" ht="51">
      <c r="A302" s="11" t="s">
        <v>183</v>
      </c>
      <c r="B302" s="16" t="s">
        <v>341</v>
      </c>
      <c r="C302" s="16" t="s">
        <v>334</v>
      </c>
      <c r="D302" s="6" t="s">
        <v>226</v>
      </c>
      <c r="E302" s="6">
        <v>600</v>
      </c>
      <c r="F302" s="26">
        <v>200</v>
      </c>
      <c r="G302" s="18">
        <v>0</v>
      </c>
      <c r="H302" s="18">
        <v>0</v>
      </c>
    </row>
    <row r="303" spans="1:8" ht="38.25">
      <c r="A303" s="11" t="s">
        <v>227</v>
      </c>
      <c r="B303" s="16" t="s">
        <v>341</v>
      </c>
      <c r="C303" s="16" t="s">
        <v>334</v>
      </c>
      <c r="D303" s="6" t="s">
        <v>228</v>
      </c>
      <c r="E303" s="6"/>
      <c r="F303" s="26">
        <f>SUM(F304)</f>
        <v>30</v>
      </c>
      <c r="G303" s="26">
        <f t="shared" ref="G303:H303" si="121">SUM(G304)</f>
        <v>0</v>
      </c>
      <c r="H303" s="26">
        <f t="shared" si="121"/>
        <v>0</v>
      </c>
    </row>
    <row r="304" spans="1:8" ht="51">
      <c r="A304" s="11" t="s">
        <v>183</v>
      </c>
      <c r="B304" s="16" t="s">
        <v>341</v>
      </c>
      <c r="C304" s="16" t="s">
        <v>334</v>
      </c>
      <c r="D304" s="6" t="s">
        <v>228</v>
      </c>
      <c r="E304" s="6">
        <v>600</v>
      </c>
      <c r="F304" s="26">
        <v>30</v>
      </c>
      <c r="G304" s="21">
        <v>0</v>
      </c>
      <c r="H304" s="21">
        <v>0</v>
      </c>
    </row>
    <row r="305" spans="1:8" ht="25.5">
      <c r="A305" s="11" t="s">
        <v>52</v>
      </c>
      <c r="B305" s="16" t="s">
        <v>341</v>
      </c>
      <c r="C305" s="16" t="s">
        <v>334</v>
      </c>
      <c r="D305" s="6"/>
      <c r="E305" s="6"/>
      <c r="F305" s="26">
        <f t="shared" ref="F305:H310" si="122">SUM(F306)</f>
        <v>9391</v>
      </c>
      <c r="G305" s="18">
        <f t="shared" si="122"/>
        <v>13120</v>
      </c>
      <c r="H305" s="26">
        <f t="shared" si="122"/>
        <v>4970</v>
      </c>
    </row>
    <row r="306" spans="1:8" ht="51">
      <c r="A306" s="11" t="s">
        <v>104</v>
      </c>
      <c r="B306" s="16" t="s">
        <v>341</v>
      </c>
      <c r="C306" s="16" t="s">
        <v>334</v>
      </c>
      <c r="D306" s="6" t="s">
        <v>105</v>
      </c>
      <c r="E306" s="6"/>
      <c r="F306" s="26">
        <f>SUM(F307)+F308</f>
        <v>9391</v>
      </c>
      <c r="G306" s="18">
        <f t="shared" si="122"/>
        <v>13120</v>
      </c>
      <c r="H306" s="26">
        <f t="shared" si="122"/>
        <v>4970</v>
      </c>
    </row>
    <row r="307" spans="1:8" ht="63.75">
      <c r="A307" s="11" t="s">
        <v>106</v>
      </c>
      <c r="B307" s="16" t="s">
        <v>341</v>
      </c>
      <c r="C307" s="16" t="s">
        <v>334</v>
      </c>
      <c r="D307" s="6" t="s">
        <v>107</v>
      </c>
      <c r="E307" s="6"/>
      <c r="F307" s="26">
        <f>SUM(F310)</f>
        <v>8986</v>
      </c>
      <c r="G307" s="18">
        <f>SUM(G310)</f>
        <v>13120</v>
      </c>
      <c r="H307" s="26">
        <f>SUM(H310)</f>
        <v>4970</v>
      </c>
    </row>
    <row r="308" spans="1:8" ht="63.75">
      <c r="A308" s="11" t="s">
        <v>109</v>
      </c>
      <c r="B308" s="16" t="s">
        <v>341</v>
      </c>
      <c r="C308" s="16" t="s">
        <v>334</v>
      </c>
      <c r="D308" s="41" t="s">
        <v>110</v>
      </c>
      <c r="E308" s="41"/>
      <c r="F308" s="26">
        <f>SUM(F309)</f>
        <v>405</v>
      </c>
      <c r="G308" s="26">
        <f t="shared" ref="G308:H308" si="123">SUM(G309)</f>
        <v>0</v>
      </c>
      <c r="H308" s="26">
        <f t="shared" si="123"/>
        <v>0</v>
      </c>
    </row>
    <row r="309" spans="1:8" ht="38.25">
      <c r="A309" s="11" t="s">
        <v>21</v>
      </c>
      <c r="B309" s="16" t="s">
        <v>341</v>
      </c>
      <c r="C309" s="16" t="s">
        <v>334</v>
      </c>
      <c r="D309" s="41" t="s">
        <v>110</v>
      </c>
      <c r="E309" s="41">
        <v>200</v>
      </c>
      <c r="F309" s="26">
        <v>405</v>
      </c>
      <c r="G309" s="18">
        <v>0</v>
      </c>
      <c r="H309" s="21">
        <v>0</v>
      </c>
    </row>
    <row r="310" spans="1:8" ht="51">
      <c r="A310" s="11" t="s">
        <v>108</v>
      </c>
      <c r="B310" s="16" t="s">
        <v>341</v>
      </c>
      <c r="C310" s="16" t="s">
        <v>334</v>
      </c>
      <c r="D310" s="37" t="s">
        <v>370</v>
      </c>
      <c r="E310" s="6"/>
      <c r="F310" s="26">
        <f t="shared" si="122"/>
        <v>8986</v>
      </c>
      <c r="G310" s="18">
        <f t="shared" si="122"/>
        <v>13120</v>
      </c>
      <c r="H310" s="26">
        <f t="shared" si="122"/>
        <v>4970</v>
      </c>
    </row>
    <row r="311" spans="1:8" ht="51">
      <c r="A311" s="11" t="s">
        <v>183</v>
      </c>
      <c r="B311" s="16" t="s">
        <v>341</v>
      </c>
      <c r="C311" s="16" t="s">
        <v>334</v>
      </c>
      <c r="D311" s="37" t="s">
        <v>370</v>
      </c>
      <c r="E311" s="6">
        <v>600</v>
      </c>
      <c r="F311" s="26">
        <v>8986</v>
      </c>
      <c r="G311" s="18">
        <v>13120</v>
      </c>
      <c r="H311" s="18">
        <v>4970</v>
      </c>
    </row>
    <row r="312" spans="1:8" ht="51" hidden="1">
      <c r="A312" s="11" t="s">
        <v>137</v>
      </c>
      <c r="B312" s="16" t="s">
        <v>341</v>
      </c>
      <c r="C312" s="16" t="s">
        <v>334</v>
      </c>
      <c r="D312" s="30" t="s">
        <v>322</v>
      </c>
      <c r="E312" s="11"/>
      <c r="F312" s="26">
        <f>SUM(F313)</f>
        <v>0</v>
      </c>
      <c r="G312" s="26">
        <f t="shared" ref="G312:H313" si="124">SUM(G313)</f>
        <v>0</v>
      </c>
      <c r="H312" s="26">
        <f t="shared" si="124"/>
        <v>0</v>
      </c>
    </row>
    <row r="313" spans="1:8" ht="104.25" hidden="1" customHeight="1">
      <c r="A313" s="11" t="s">
        <v>195</v>
      </c>
      <c r="B313" s="16" t="s">
        <v>341</v>
      </c>
      <c r="C313" s="16" t="s">
        <v>334</v>
      </c>
      <c r="D313" s="30" t="s">
        <v>353</v>
      </c>
      <c r="E313" s="11"/>
      <c r="F313" s="26">
        <f>SUM(F314)</f>
        <v>0</v>
      </c>
      <c r="G313" s="26">
        <f t="shared" si="124"/>
        <v>0</v>
      </c>
      <c r="H313" s="26">
        <f t="shared" si="124"/>
        <v>0</v>
      </c>
    </row>
    <row r="314" spans="1:8" ht="51" hidden="1">
      <c r="A314" s="11" t="s">
        <v>183</v>
      </c>
      <c r="B314" s="16" t="s">
        <v>341</v>
      </c>
      <c r="C314" s="16" t="s">
        <v>334</v>
      </c>
      <c r="D314" s="30" t="s">
        <v>353</v>
      </c>
      <c r="E314" s="11">
        <v>600</v>
      </c>
      <c r="F314" s="26">
        <v>0</v>
      </c>
      <c r="G314" s="18">
        <v>0</v>
      </c>
      <c r="H314" s="18">
        <v>0</v>
      </c>
    </row>
    <row r="315" spans="1:8" ht="25.5">
      <c r="A315" s="11" t="s">
        <v>229</v>
      </c>
      <c r="B315" s="16" t="s">
        <v>341</v>
      </c>
      <c r="C315" s="16" t="s">
        <v>339</v>
      </c>
      <c r="D315" s="6"/>
      <c r="E315" s="6"/>
      <c r="F315" s="26">
        <f>SUM(F316)</f>
        <v>34636.400000000001</v>
      </c>
      <c r="G315" s="18">
        <f t="shared" ref="G315:H315" si="125">SUM(G316)</f>
        <v>30484.6</v>
      </c>
      <c r="H315" s="18">
        <f t="shared" si="125"/>
        <v>26384.6</v>
      </c>
    </row>
    <row r="316" spans="1:8" ht="25.5">
      <c r="A316" s="11" t="s">
        <v>52</v>
      </c>
      <c r="B316" s="16" t="s">
        <v>341</v>
      </c>
      <c r="C316" s="16" t="s">
        <v>339</v>
      </c>
      <c r="D316" s="6"/>
      <c r="E316" s="6"/>
      <c r="F316" s="26">
        <f>SUM(F317)</f>
        <v>34636.400000000001</v>
      </c>
      <c r="G316" s="18">
        <f t="shared" ref="G316:H316" si="126">SUM(G317)</f>
        <v>30484.6</v>
      </c>
      <c r="H316" s="18">
        <f t="shared" si="126"/>
        <v>26384.6</v>
      </c>
    </row>
    <row r="317" spans="1:8" ht="51">
      <c r="A317" s="11" t="s">
        <v>230</v>
      </c>
      <c r="B317" s="16" t="s">
        <v>341</v>
      </c>
      <c r="C317" s="16" t="s">
        <v>339</v>
      </c>
      <c r="D317" s="6" t="s">
        <v>177</v>
      </c>
      <c r="E317" s="6"/>
      <c r="F317" s="26">
        <f>SUM(F318)+F341</f>
        <v>34636.400000000001</v>
      </c>
      <c r="G317" s="18">
        <f t="shared" ref="G317:H317" si="127">SUM(G318)+G341</f>
        <v>30484.6</v>
      </c>
      <c r="H317" s="18">
        <f t="shared" si="127"/>
        <v>26384.6</v>
      </c>
    </row>
    <row r="318" spans="1:8" ht="38.25">
      <c r="A318" s="11" t="s">
        <v>199</v>
      </c>
      <c r="B318" s="16" t="s">
        <v>341</v>
      </c>
      <c r="C318" s="16" t="s">
        <v>339</v>
      </c>
      <c r="D318" s="6" t="s">
        <v>200</v>
      </c>
      <c r="E318" s="6"/>
      <c r="F318" s="26">
        <f>SUM(F319)+F321+F327+F329+F334+F331+F323+F325</f>
        <v>33090</v>
      </c>
      <c r="G318" s="18">
        <f t="shared" ref="G318:H318" si="128">SUM(G319)+G321+G327+G329+G334+G331</f>
        <v>30484.6</v>
      </c>
      <c r="H318" s="18">
        <f t="shared" si="128"/>
        <v>26384.6</v>
      </c>
    </row>
    <row r="319" spans="1:8" ht="25.5">
      <c r="A319" s="11" t="s">
        <v>201</v>
      </c>
      <c r="B319" s="16" t="s">
        <v>341</v>
      </c>
      <c r="C319" s="16" t="s">
        <v>339</v>
      </c>
      <c r="D319" s="6" t="s">
        <v>202</v>
      </c>
      <c r="E319" s="6"/>
      <c r="F319" s="26">
        <f>SUM(F320)</f>
        <v>11275.2</v>
      </c>
      <c r="G319" s="18">
        <f t="shared" ref="G319:H319" si="129">SUM(G320)</f>
        <v>12000</v>
      </c>
      <c r="H319" s="18">
        <f t="shared" si="129"/>
        <v>10400</v>
      </c>
    </row>
    <row r="320" spans="1:8" ht="51">
      <c r="A320" s="11" t="s">
        <v>183</v>
      </c>
      <c r="B320" s="16" t="s">
        <v>341</v>
      </c>
      <c r="C320" s="16" t="s">
        <v>339</v>
      </c>
      <c r="D320" s="6" t="s">
        <v>202</v>
      </c>
      <c r="E320" s="6">
        <v>600</v>
      </c>
      <c r="F320" s="26">
        <v>11275.2</v>
      </c>
      <c r="G320" s="18">
        <v>12000</v>
      </c>
      <c r="H320" s="18">
        <v>10400</v>
      </c>
    </row>
    <row r="321" spans="1:8" ht="63.75">
      <c r="A321" s="11" t="s">
        <v>231</v>
      </c>
      <c r="B321" s="16" t="s">
        <v>341</v>
      </c>
      <c r="C321" s="16" t="s">
        <v>339</v>
      </c>
      <c r="D321" s="6" t="s">
        <v>232</v>
      </c>
      <c r="E321" s="6"/>
      <c r="F321" s="26">
        <f>SUM(F322)</f>
        <v>2500</v>
      </c>
      <c r="G321" s="18">
        <f t="shared" ref="G321:H325" si="130">SUM(G322)</f>
        <v>2500</v>
      </c>
      <c r="H321" s="18">
        <f t="shared" si="130"/>
        <v>0</v>
      </c>
    </row>
    <row r="322" spans="1:8" ht="51">
      <c r="A322" s="11" t="s">
        <v>183</v>
      </c>
      <c r="B322" s="16" t="s">
        <v>341</v>
      </c>
      <c r="C322" s="16" t="s">
        <v>339</v>
      </c>
      <c r="D322" s="6" t="s">
        <v>232</v>
      </c>
      <c r="E322" s="6">
        <v>600</v>
      </c>
      <c r="F322" s="26">
        <v>2500</v>
      </c>
      <c r="G322" s="18">
        <v>2500</v>
      </c>
      <c r="H322" s="18">
        <v>0</v>
      </c>
    </row>
    <row r="323" spans="1:8" ht="51">
      <c r="A323" s="33" t="s">
        <v>188</v>
      </c>
      <c r="B323" s="16" t="s">
        <v>341</v>
      </c>
      <c r="C323" s="16" t="s">
        <v>339</v>
      </c>
      <c r="D323" s="40" t="s">
        <v>380</v>
      </c>
      <c r="E323" s="44"/>
      <c r="F323" s="26">
        <f>SUM(F324)</f>
        <v>1400</v>
      </c>
      <c r="G323" s="18">
        <f t="shared" si="130"/>
        <v>0</v>
      </c>
      <c r="H323" s="18">
        <f t="shared" si="130"/>
        <v>0</v>
      </c>
    </row>
    <row r="324" spans="1:8" ht="38.25">
      <c r="A324" s="33" t="s">
        <v>21</v>
      </c>
      <c r="B324" s="16" t="s">
        <v>341</v>
      </c>
      <c r="C324" s="16" t="s">
        <v>339</v>
      </c>
      <c r="D324" s="40" t="s">
        <v>380</v>
      </c>
      <c r="E324" s="44">
        <v>600</v>
      </c>
      <c r="F324" s="26">
        <v>1400</v>
      </c>
      <c r="G324" s="18">
        <v>0</v>
      </c>
      <c r="H324" s="18">
        <v>0</v>
      </c>
    </row>
    <row r="325" spans="1:8" ht="63.75">
      <c r="A325" s="33" t="s">
        <v>189</v>
      </c>
      <c r="B325" s="16" t="s">
        <v>341</v>
      </c>
      <c r="C325" s="16" t="s">
        <v>339</v>
      </c>
      <c r="D325" s="40" t="s">
        <v>381</v>
      </c>
      <c r="E325" s="44"/>
      <c r="F325" s="26">
        <f>SUM(F326)</f>
        <v>42</v>
      </c>
      <c r="G325" s="18">
        <f t="shared" si="130"/>
        <v>0</v>
      </c>
      <c r="H325" s="18">
        <f t="shared" si="130"/>
        <v>0</v>
      </c>
    </row>
    <row r="326" spans="1:8" ht="38.25">
      <c r="A326" s="33" t="s">
        <v>21</v>
      </c>
      <c r="B326" s="16" t="s">
        <v>341</v>
      </c>
      <c r="C326" s="16" t="s">
        <v>339</v>
      </c>
      <c r="D326" s="40" t="s">
        <v>381</v>
      </c>
      <c r="E326" s="44">
        <v>600</v>
      </c>
      <c r="F326" s="26">
        <v>42</v>
      </c>
      <c r="G326" s="18">
        <v>0</v>
      </c>
      <c r="H326" s="18">
        <v>0</v>
      </c>
    </row>
    <row r="327" spans="1:8" ht="38.25">
      <c r="A327" s="11" t="s">
        <v>192</v>
      </c>
      <c r="B327" s="16" t="s">
        <v>341</v>
      </c>
      <c r="C327" s="16" t="s">
        <v>339</v>
      </c>
      <c r="D327" s="37" t="s">
        <v>368</v>
      </c>
      <c r="E327" s="6"/>
      <c r="F327" s="26">
        <f>SUM(F328)</f>
        <v>980</v>
      </c>
      <c r="G327" s="26">
        <f t="shared" ref="G327:H327" si="131">SUM(G328)</f>
        <v>0</v>
      </c>
      <c r="H327" s="26">
        <f t="shared" si="131"/>
        <v>0</v>
      </c>
    </row>
    <row r="328" spans="1:8" ht="51">
      <c r="A328" s="11" t="s">
        <v>183</v>
      </c>
      <c r="B328" s="16" t="s">
        <v>341</v>
      </c>
      <c r="C328" s="16" t="s">
        <v>339</v>
      </c>
      <c r="D328" s="37" t="s">
        <v>368</v>
      </c>
      <c r="E328" s="6">
        <v>600</v>
      </c>
      <c r="F328" s="26">
        <v>980</v>
      </c>
      <c r="G328" s="18">
        <v>0</v>
      </c>
      <c r="H328" s="18">
        <v>0</v>
      </c>
    </row>
    <row r="329" spans="1:8" ht="51">
      <c r="A329" s="11" t="s">
        <v>193</v>
      </c>
      <c r="B329" s="16" t="s">
        <v>341</v>
      </c>
      <c r="C329" s="16" t="s">
        <v>339</v>
      </c>
      <c r="D329" s="6" t="s">
        <v>211</v>
      </c>
      <c r="E329" s="6"/>
      <c r="F329" s="26">
        <f>SUM(F330)</f>
        <v>980</v>
      </c>
      <c r="G329" s="26">
        <f t="shared" ref="G329:H329" si="132">SUM(G330)</f>
        <v>0</v>
      </c>
      <c r="H329" s="26">
        <f t="shared" si="132"/>
        <v>0</v>
      </c>
    </row>
    <row r="330" spans="1:8" ht="51">
      <c r="A330" s="11" t="s">
        <v>183</v>
      </c>
      <c r="B330" s="16" t="s">
        <v>341</v>
      </c>
      <c r="C330" s="16" t="s">
        <v>339</v>
      </c>
      <c r="D330" s="6" t="s">
        <v>211</v>
      </c>
      <c r="E330" s="6">
        <v>600</v>
      </c>
      <c r="F330" s="26">
        <v>980</v>
      </c>
      <c r="G330" s="18">
        <v>0</v>
      </c>
      <c r="H330" s="18">
        <v>0</v>
      </c>
    </row>
    <row r="331" spans="1:8" ht="56.25" hidden="1" customHeight="1">
      <c r="A331" s="11" t="s">
        <v>233</v>
      </c>
      <c r="B331" s="16" t="s">
        <v>341</v>
      </c>
      <c r="C331" s="16" t="s">
        <v>339</v>
      </c>
      <c r="D331" s="6" t="s">
        <v>234</v>
      </c>
      <c r="E331" s="6"/>
      <c r="F331" s="26">
        <f>SUM(F332)</f>
        <v>0</v>
      </c>
      <c r="G331" s="26">
        <f t="shared" ref="G331:H332" si="133">SUM(G332)</f>
        <v>0</v>
      </c>
      <c r="H331" s="26">
        <f t="shared" si="133"/>
        <v>0</v>
      </c>
    </row>
    <row r="332" spans="1:8" ht="140.25" hidden="1">
      <c r="A332" s="11" t="s">
        <v>235</v>
      </c>
      <c r="B332" s="16" t="s">
        <v>341</v>
      </c>
      <c r="C332" s="16" t="s">
        <v>339</v>
      </c>
      <c r="D332" s="6" t="s">
        <v>236</v>
      </c>
      <c r="E332" s="6"/>
      <c r="F332" s="26">
        <f>SUM(F333)</f>
        <v>0</v>
      </c>
      <c r="G332" s="26">
        <f t="shared" si="133"/>
        <v>0</v>
      </c>
      <c r="H332" s="26">
        <f t="shared" si="133"/>
        <v>0</v>
      </c>
    </row>
    <row r="333" spans="1:8" ht="38.25" hidden="1">
      <c r="A333" s="11" t="s">
        <v>21</v>
      </c>
      <c r="B333" s="16" t="s">
        <v>341</v>
      </c>
      <c r="C333" s="16" t="s">
        <v>339</v>
      </c>
      <c r="D333" s="6" t="s">
        <v>236</v>
      </c>
      <c r="E333" s="6">
        <v>200</v>
      </c>
      <c r="F333" s="26">
        <v>0</v>
      </c>
      <c r="G333" s="18">
        <v>0</v>
      </c>
      <c r="H333" s="18"/>
    </row>
    <row r="334" spans="1:8" ht="63.75" customHeight="1">
      <c r="A334" s="11" t="s">
        <v>237</v>
      </c>
      <c r="B334" s="16" t="s">
        <v>341</v>
      </c>
      <c r="C334" s="16" t="s">
        <v>339</v>
      </c>
      <c r="D334" s="6" t="s">
        <v>222</v>
      </c>
      <c r="E334" s="6"/>
      <c r="F334" s="26">
        <f>SUM(F335)+F337+F339</f>
        <v>15912.8</v>
      </c>
      <c r="G334" s="18">
        <f t="shared" ref="G334:H334" si="134">SUM(G335)+G337+G339</f>
        <v>15984.6</v>
      </c>
      <c r="H334" s="18">
        <f t="shared" si="134"/>
        <v>15984.6</v>
      </c>
    </row>
    <row r="335" spans="1:8" ht="102">
      <c r="A335" s="11" t="s">
        <v>238</v>
      </c>
      <c r="B335" s="16" t="s">
        <v>341</v>
      </c>
      <c r="C335" s="16" t="s">
        <v>339</v>
      </c>
      <c r="D335" s="16" t="s">
        <v>388</v>
      </c>
      <c r="E335" s="6"/>
      <c r="F335" s="26">
        <f>SUM(F336)</f>
        <v>3650</v>
      </c>
      <c r="G335" s="18">
        <f t="shared" ref="G335:H335" si="135">SUM(G336)</f>
        <v>3650</v>
      </c>
      <c r="H335" s="18">
        <f t="shared" si="135"/>
        <v>3650</v>
      </c>
    </row>
    <row r="336" spans="1:8" ht="51">
      <c r="A336" s="11" t="s">
        <v>183</v>
      </c>
      <c r="B336" s="16" t="s">
        <v>341</v>
      </c>
      <c r="C336" s="16" t="s">
        <v>339</v>
      </c>
      <c r="D336" s="16" t="s">
        <v>388</v>
      </c>
      <c r="E336" s="6">
        <v>600</v>
      </c>
      <c r="F336" s="26">
        <v>3650</v>
      </c>
      <c r="G336" s="18">
        <v>3650</v>
      </c>
      <c r="H336" s="18">
        <v>3650</v>
      </c>
    </row>
    <row r="337" spans="1:8" ht="92.25" customHeight="1">
      <c r="A337" s="11" t="s">
        <v>239</v>
      </c>
      <c r="B337" s="16" t="s">
        <v>341</v>
      </c>
      <c r="C337" s="16" t="s">
        <v>339</v>
      </c>
      <c r="D337" s="16" t="s">
        <v>389</v>
      </c>
      <c r="E337" s="6"/>
      <c r="F337" s="26">
        <f>SUM(F338)</f>
        <v>12262.8</v>
      </c>
      <c r="G337" s="18">
        <f t="shared" ref="G337:H337" si="136">SUM(G338)</f>
        <v>12334.6</v>
      </c>
      <c r="H337" s="18">
        <f t="shared" si="136"/>
        <v>12334.6</v>
      </c>
    </row>
    <row r="338" spans="1:8" ht="51">
      <c r="A338" s="11" t="s">
        <v>183</v>
      </c>
      <c r="B338" s="16" t="s">
        <v>341</v>
      </c>
      <c r="C338" s="16" t="s">
        <v>339</v>
      </c>
      <c r="D338" s="16" t="s">
        <v>389</v>
      </c>
      <c r="E338" s="6">
        <v>600</v>
      </c>
      <c r="F338" s="26">
        <v>12262.8</v>
      </c>
      <c r="G338" s="18">
        <v>12334.6</v>
      </c>
      <c r="H338" s="18">
        <v>12334.6</v>
      </c>
    </row>
    <row r="339" spans="1:8" ht="89.25" hidden="1">
      <c r="A339" s="12" t="s">
        <v>223</v>
      </c>
      <c r="B339" s="16" t="s">
        <v>341</v>
      </c>
      <c r="C339" s="16" t="s">
        <v>339</v>
      </c>
      <c r="D339" s="6" t="s">
        <v>224</v>
      </c>
      <c r="E339" s="6"/>
      <c r="F339" s="26">
        <f>SUM(F340)</f>
        <v>0</v>
      </c>
      <c r="G339" s="26">
        <f t="shared" ref="G339:H339" si="137">SUM(G340)</f>
        <v>0</v>
      </c>
      <c r="H339" s="26">
        <f t="shared" si="137"/>
        <v>0</v>
      </c>
    </row>
    <row r="340" spans="1:8" ht="38.25" hidden="1">
      <c r="A340" s="11" t="s">
        <v>21</v>
      </c>
      <c r="B340" s="16" t="s">
        <v>341</v>
      </c>
      <c r="C340" s="16" t="s">
        <v>339</v>
      </c>
      <c r="D340" s="6" t="s">
        <v>224</v>
      </c>
      <c r="E340" s="6">
        <v>200</v>
      </c>
      <c r="F340" s="26">
        <v>0</v>
      </c>
      <c r="G340" s="18">
        <v>0</v>
      </c>
      <c r="H340" s="18">
        <v>0</v>
      </c>
    </row>
    <row r="341" spans="1:8" ht="63.75">
      <c r="A341" s="11" t="s">
        <v>417</v>
      </c>
      <c r="B341" s="16" t="s">
        <v>341</v>
      </c>
      <c r="C341" s="16" t="s">
        <v>339</v>
      </c>
      <c r="D341" s="6" t="s">
        <v>240</v>
      </c>
      <c r="E341" s="6"/>
      <c r="F341" s="26">
        <f>SUM(F344)+F342</f>
        <v>1546.4</v>
      </c>
      <c r="G341" s="26">
        <f t="shared" ref="G341:H341" si="138">SUM(G344)+G342</f>
        <v>0</v>
      </c>
      <c r="H341" s="26">
        <f t="shared" si="138"/>
        <v>0</v>
      </c>
    </row>
    <row r="342" spans="1:8" ht="63.75">
      <c r="A342" s="11" t="s">
        <v>241</v>
      </c>
      <c r="B342" s="16" t="s">
        <v>341</v>
      </c>
      <c r="C342" s="16" t="s">
        <v>339</v>
      </c>
      <c r="D342" s="6" t="s">
        <v>242</v>
      </c>
      <c r="E342" s="6"/>
      <c r="F342" s="26">
        <f>SUM(F343)</f>
        <v>1500</v>
      </c>
      <c r="G342" s="26">
        <f t="shared" ref="G342:H342" si="139">SUM(G343)</f>
        <v>0</v>
      </c>
      <c r="H342" s="26">
        <f t="shared" si="139"/>
        <v>0</v>
      </c>
    </row>
    <row r="343" spans="1:8" ht="51">
      <c r="A343" s="11" t="s">
        <v>183</v>
      </c>
      <c r="B343" s="16" t="s">
        <v>341</v>
      </c>
      <c r="C343" s="16" t="s">
        <v>339</v>
      </c>
      <c r="D343" s="35" t="s">
        <v>242</v>
      </c>
      <c r="E343" s="6">
        <v>600</v>
      </c>
      <c r="F343" s="26">
        <v>1500</v>
      </c>
      <c r="G343" s="18">
        <v>0</v>
      </c>
      <c r="H343" s="18">
        <v>0</v>
      </c>
    </row>
    <row r="344" spans="1:8" ht="76.5">
      <c r="A344" s="11" t="s">
        <v>243</v>
      </c>
      <c r="B344" s="16" t="s">
        <v>341</v>
      </c>
      <c r="C344" s="16" t="s">
        <v>339</v>
      </c>
      <c r="D344" s="6" t="s">
        <v>244</v>
      </c>
      <c r="E344" s="6"/>
      <c r="F344" s="26">
        <f>SUM(F345)</f>
        <v>46.4</v>
      </c>
      <c r="G344" s="26">
        <f t="shared" ref="G344:H344" si="140">SUM(G345)</f>
        <v>0</v>
      </c>
      <c r="H344" s="26">
        <f t="shared" si="140"/>
        <v>0</v>
      </c>
    </row>
    <row r="345" spans="1:8" ht="51">
      <c r="A345" s="11" t="s">
        <v>183</v>
      </c>
      <c r="B345" s="16" t="s">
        <v>341</v>
      </c>
      <c r="C345" s="16" t="s">
        <v>339</v>
      </c>
      <c r="D345" s="6" t="s">
        <v>244</v>
      </c>
      <c r="E345" s="6">
        <v>600</v>
      </c>
      <c r="F345" s="26">
        <v>46.4</v>
      </c>
      <c r="G345" s="18">
        <v>0</v>
      </c>
      <c r="H345" s="18">
        <v>0</v>
      </c>
    </row>
    <row r="346" spans="1:8" ht="25.5">
      <c r="A346" s="11" t="s">
        <v>248</v>
      </c>
      <c r="B346" s="16" t="s">
        <v>341</v>
      </c>
      <c r="C346" s="16" t="s">
        <v>340</v>
      </c>
      <c r="D346" s="6"/>
      <c r="E346" s="6"/>
      <c r="F346" s="26">
        <f>SUM(F347)+F358+F368</f>
        <v>17323.199999999997</v>
      </c>
      <c r="G346" s="26">
        <f t="shared" ref="G346:H346" si="141">SUM(G347)+G358+G368</f>
        <v>16725.699999999997</v>
      </c>
      <c r="H346" s="26">
        <f t="shared" si="141"/>
        <v>15645.8</v>
      </c>
    </row>
    <row r="347" spans="1:8" ht="51">
      <c r="A347" s="11" t="s">
        <v>60</v>
      </c>
      <c r="B347" s="16" t="s">
        <v>341</v>
      </c>
      <c r="C347" s="16" t="s">
        <v>340</v>
      </c>
      <c r="D347" s="6" t="s">
        <v>61</v>
      </c>
      <c r="E347" s="6"/>
      <c r="F347" s="26">
        <f>SUM(F348)+F351</f>
        <v>12426.8</v>
      </c>
      <c r="G347" s="18">
        <f t="shared" ref="G347:H347" si="142">SUM(G348)+G351</f>
        <v>12079.3</v>
      </c>
      <c r="H347" s="18">
        <f t="shared" si="142"/>
        <v>12205</v>
      </c>
    </row>
    <row r="348" spans="1:8" ht="38.25">
      <c r="A348" s="11" t="s">
        <v>62</v>
      </c>
      <c r="B348" s="16" t="s">
        <v>341</v>
      </c>
      <c r="C348" s="16" t="s">
        <v>340</v>
      </c>
      <c r="D348" s="6" t="s">
        <v>63</v>
      </c>
      <c r="E348" s="6"/>
      <c r="F348" s="26">
        <f>SUM(F350)+F349</f>
        <v>11772.5</v>
      </c>
      <c r="G348" s="18">
        <f t="shared" ref="G348:H348" si="143">SUM(G350)+G349</f>
        <v>11425</v>
      </c>
      <c r="H348" s="18">
        <f t="shared" si="143"/>
        <v>11550.7</v>
      </c>
    </row>
    <row r="349" spans="1:8" ht="63.75">
      <c r="A349" s="11" t="s">
        <v>15</v>
      </c>
      <c r="B349" s="16" t="s">
        <v>341</v>
      </c>
      <c r="C349" s="16" t="s">
        <v>340</v>
      </c>
      <c r="D349" s="6" t="s">
        <v>63</v>
      </c>
      <c r="E349" s="6">
        <v>100</v>
      </c>
      <c r="F349" s="26">
        <v>9814.5</v>
      </c>
      <c r="G349" s="18">
        <v>11425</v>
      </c>
      <c r="H349" s="18">
        <v>11550.7</v>
      </c>
    </row>
    <row r="350" spans="1:8" ht="38.25">
      <c r="A350" s="11" t="s">
        <v>21</v>
      </c>
      <c r="B350" s="16" t="s">
        <v>341</v>
      </c>
      <c r="C350" s="16" t="s">
        <v>340</v>
      </c>
      <c r="D350" s="6" t="s">
        <v>63</v>
      </c>
      <c r="E350" s="6">
        <v>200</v>
      </c>
      <c r="F350" s="26">
        <v>1958</v>
      </c>
      <c r="G350" s="18">
        <v>0</v>
      </c>
      <c r="H350" s="18">
        <v>0</v>
      </c>
    </row>
    <row r="351" spans="1:8" ht="38.25">
      <c r="A351" s="11" t="s">
        <v>25</v>
      </c>
      <c r="B351" s="16" t="s">
        <v>341</v>
      </c>
      <c r="C351" s="16" t="s">
        <v>340</v>
      </c>
      <c r="D351" s="6" t="s">
        <v>249</v>
      </c>
      <c r="E351" s="6"/>
      <c r="F351" s="26">
        <f>SUM(F352)+F355</f>
        <v>654.29999999999995</v>
      </c>
      <c r="G351" s="18">
        <f t="shared" ref="G351:H351" si="144">SUM(G352)+G355</f>
        <v>654.29999999999995</v>
      </c>
      <c r="H351" s="18">
        <f t="shared" si="144"/>
        <v>654.29999999999995</v>
      </c>
    </row>
    <row r="352" spans="1:8" ht="370.5" customHeight="1">
      <c r="A352" s="11" t="s">
        <v>250</v>
      </c>
      <c r="B352" s="16" t="s">
        <v>341</v>
      </c>
      <c r="C352" s="16" t="s">
        <v>340</v>
      </c>
      <c r="D352" s="6" t="s">
        <v>251</v>
      </c>
      <c r="E352" s="6"/>
      <c r="F352" s="26">
        <f>SUM(F354)+F353</f>
        <v>368.7</v>
      </c>
      <c r="G352" s="18">
        <f t="shared" ref="G352:H352" si="145">SUM(G354)+G353</f>
        <v>368.7</v>
      </c>
      <c r="H352" s="18">
        <f t="shared" si="145"/>
        <v>368.7</v>
      </c>
    </row>
    <row r="353" spans="1:8" ht="63.75">
      <c r="A353" s="11" t="s">
        <v>15</v>
      </c>
      <c r="B353" s="16" t="s">
        <v>341</v>
      </c>
      <c r="C353" s="16" t="s">
        <v>340</v>
      </c>
      <c r="D353" s="6" t="s">
        <v>251</v>
      </c>
      <c r="E353" s="6">
        <v>100</v>
      </c>
      <c r="F353" s="26">
        <v>318.7</v>
      </c>
      <c r="G353" s="18">
        <v>322.5</v>
      </c>
      <c r="H353" s="18">
        <v>325.8</v>
      </c>
    </row>
    <row r="354" spans="1:8" ht="38.25">
      <c r="A354" s="11" t="s">
        <v>21</v>
      </c>
      <c r="B354" s="16" t="s">
        <v>341</v>
      </c>
      <c r="C354" s="16" t="s">
        <v>340</v>
      </c>
      <c r="D354" s="6" t="s">
        <v>251</v>
      </c>
      <c r="E354" s="6">
        <v>200</v>
      </c>
      <c r="F354" s="26">
        <v>50</v>
      </c>
      <c r="G354" s="18">
        <v>46.2</v>
      </c>
      <c r="H354" s="18">
        <v>42.9</v>
      </c>
    </row>
    <row r="355" spans="1:8" ht="129" customHeight="1">
      <c r="A355" s="11" t="s">
        <v>252</v>
      </c>
      <c r="B355" s="16" t="s">
        <v>341</v>
      </c>
      <c r="C355" s="16" t="s">
        <v>340</v>
      </c>
      <c r="D355" s="6" t="s">
        <v>253</v>
      </c>
      <c r="E355" s="6"/>
      <c r="F355" s="26">
        <f>SUM(F356)+F357</f>
        <v>285.60000000000002</v>
      </c>
      <c r="G355" s="18">
        <f t="shared" ref="G355:H355" si="146">SUM(G356)+G357</f>
        <v>285.60000000000002</v>
      </c>
      <c r="H355" s="18">
        <f t="shared" si="146"/>
        <v>285.60000000000002</v>
      </c>
    </row>
    <row r="356" spans="1:8" ht="63.75">
      <c r="A356" s="11" t="s">
        <v>15</v>
      </c>
      <c r="B356" s="16" t="s">
        <v>341</v>
      </c>
      <c r="C356" s="16" t="s">
        <v>340</v>
      </c>
      <c r="D356" s="6" t="s">
        <v>253</v>
      </c>
      <c r="E356" s="6">
        <v>100</v>
      </c>
      <c r="F356" s="26">
        <v>205.6</v>
      </c>
      <c r="G356" s="18">
        <v>207.3</v>
      </c>
      <c r="H356" s="18">
        <v>209.1</v>
      </c>
    </row>
    <row r="357" spans="1:8" ht="38.25">
      <c r="A357" s="11" t="s">
        <v>21</v>
      </c>
      <c r="B357" s="16" t="s">
        <v>341</v>
      </c>
      <c r="C357" s="16" t="s">
        <v>340</v>
      </c>
      <c r="D357" s="6" t="s">
        <v>253</v>
      </c>
      <c r="E357" s="6">
        <v>200</v>
      </c>
      <c r="F357" s="26">
        <v>80</v>
      </c>
      <c r="G357" s="18">
        <v>78.3</v>
      </c>
      <c r="H357" s="18">
        <v>76.5</v>
      </c>
    </row>
    <row r="358" spans="1:8" ht="25.5">
      <c r="A358" s="11" t="s">
        <v>68</v>
      </c>
      <c r="B358" s="16" t="s">
        <v>341</v>
      </c>
      <c r="C358" s="16" t="s">
        <v>340</v>
      </c>
      <c r="D358" s="6"/>
      <c r="E358" s="6"/>
      <c r="F358" s="26">
        <f>SUM(F359)</f>
        <v>3146.4</v>
      </c>
      <c r="G358" s="18">
        <f t="shared" ref="G358:H358" si="147">SUM(G359)</f>
        <v>2846.4</v>
      </c>
      <c r="H358" s="18">
        <f t="shared" si="147"/>
        <v>3440.8</v>
      </c>
    </row>
    <row r="359" spans="1:8" ht="25.5">
      <c r="A359" s="11" t="s">
        <v>52</v>
      </c>
      <c r="B359" s="16" t="s">
        <v>341</v>
      </c>
      <c r="C359" s="16" t="s">
        <v>340</v>
      </c>
      <c r="D359" s="6"/>
      <c r="E359" s="6"/>
      <c r="F359" s="26">
        <f>SUM(F360)</f>
        <v>3146.4</v>
      </c>
      <c r="G359" s="18">
        <f t="shared" ref="G359:H359" si="148">SUM(G360)</f>
        <v>2846.4</v>
      </c>
      <c r="H359" s="18">
        <f t="shared" si="148"/>
        <v>3440.8</v>
      </c>
    </row>
    <row r="360" spans="1:8" ht="51">
      <c r="A360" s="11" t="s">
        <v>254</v>
      </c>
      <c r="B360" s="16" t="s">
        <v>341</v>
      </c>
      <c r="C360" s="16" t="s">
        <v>340</v>
      </c>
      <c r="D360" s="6" t="s">
        <v>177</v>
      </c>
      <c r="E360" s="6"/>
      <c r="F360" s="26">
        <f>SUM(F361)+F363+F366</f>
        <v>3146.4</v>
      </c>
      <c r="G360" s="18">
        <f t="shared" ref="G360:H360" si="149">SUM(G361)+G363+G366</f>
        <v>2846.4</v>
      </c>
      <c r="H360" s="18">
        <f t="shared" si="149"/>
        <v>3440.8</v>
      </c>
    </row>
    <row r="361" spans="1:8" ht="28.5" customHeight="1">
      <c r="A361" s="11" t="s">
        <v>197</v>
      </c>
      <c r="B361" s="16" t="s">
        <v>341</v>
      </c>
      <c r="C361" s="16" t="s">
        <v>340</v>
      </c>
      <c r="D361" s="6" t="s">
        <v>198</v>
      </c>
      <c r="E361" s="6"/>
      <c r="F361" s="26">
        <f>SUM(F362)</f>
        <v>100</v>
      </c>
      <c r="G361" s="18">
        <f t="shared" ref="G361:H361" si="150">SUM(G362)</f>
        <v>0</v>
      </c>
      <c r="H361" s="18">
        <f t="shared" si="150"/>
        <v>0</v>
      </c>
    </row>
    <row r="362" spans="1:8" ht="38.25">
      <c r="A362" s="11" t="s">
        <v>21</v>
      </c>
      <c r="B362" s="16" t="s">
        <v>341</v>
      </c>
      <c r="C362" s="16" t="s">
        <v>340</v>
      </c>
      <c r="D362" s="6" t="s">
        <v>198</v>
      </c>
      <c r="E362" s="6">
        <v>200</v>
      </c>
      <c r="F362" s="26">
        <v>100</v>
      </c>
      <c r="G362" s="18">
        <v>0</v>
      </c>
      <c r="H362" s="18">
        <v>0</v>
      </c>
    </row>
    <row r="363" spans="1:8" ht="63.75">
      <c r="A363" s="11" t="s">
        <v>255</v>
      </c>
      <c r="B363" s="16" t="s">
        <v>341</v>
      </c>
      <c r="C363" s="16" t="s">
        <v>340</v>
      </c>
      <c r="D363" s="6" t="s">
        <v>256</v>
      </c>
      <c r="E363" s="6"/>
      <c r="F363" s="26">
        <f>SUM(F364)</f>
        <v>2846.4</v>
      </c>
      <c r="G363" s="18">
        <f t="shared" ref="G363:H363" si="151">SUM(G364)</f>
        <v>2846.4</v>
      </c>
      <c r="H363" s="18">
        <f t="shared" si="151"/>
        <v>3440.8</v>
      </c>
    </row>
    <row r="364" spans="1:8" ht="102">
      <c r="A364" s="12" t="s">
        <v>257</v>
      </c>
      <c r="B364" s="16" t="s">
        <v>341</v>
      </c>
      <c r="C364" s="16" t="s">
        <v>340</v>
      </c>
      <c r="D364" s="6" t="s">
        <v>258</v>
      </c>
      <c r="E364" s="6"/>
      <c r="F364" s="26">
        <f>SUM(F365)</f>
        <v>2846.4</v>
      </c>
      <c r="G364" s="18">
        <f t="shared" ref="G364:H364" si="152">SUM(G365)</f>
        <v>2846.4</v>
      </c>
      <c r="H364" s="18">
        <f t="shared" si="152"/>
        <v>3440.8</v>
      </c>
    </row>
    <row r="365" spans="1:8" ht="51">
      <c r="A365" s="11" t="s">
        <v>183</v>
      </c>
      <c r="B365" s="16" t="s">
        <v>341</v>
      </c>
      <c r="C365" s="16" t="s">
        <v>340</v>
      </c>
      <c r="D365" s="6" t="s">
        <v>258</v>
      </c>
      <c r="E365" s="6">
        <v>600</v>
      </c>
      <c r="F365" s="26">
        <v>2846.4</v>
      </c>
      <c r="G365" s="18">
        <v>2846.4</v>
      </c>
      <c r="H365" s="18">
        <v>3440.8</v>
      </c>
    </row>
    <row r="366" spans="1:8" ht="51">
      <c r="A366" s="11" t="s">
        <v>420</v>
      </c>
      <c r="B366" s="16" t="s">
        <v>341</v>
      </c>
      <c r="C366" s="16" t="s">
        <v>340</v>
      </c>
      <c r="D366" s="6" t="s">
        <v>70</v>
      </c>
      <c r="E366" s="6"/>
      <c r="F366" s="26">
        <f>SUM(F367)</f>
        <v>200</v>
      </c>
      <c r="G366" s="18">
        <f t="shared" ref="G366:H366" si="153">SUM(G367)</f>
        <v>0</v>
      </c>
      <c r="H366" s="18">
        <f t="shared" si="153"/>
        <v>0</v>
      </c>
    </row>
    <row r="367" spans="1:8" ht="38.25">
      <c r="A367" s="11" t="s">
        <v>21</v>
      </c>
      <c r="B367" s="16" t="s">
        <v>341</v>
      </c>
      <c r="C367" s="16" t="s">
        <v>340</v>
      </c>
      <c r="D367" s="6" t="s">
        <v>70</v>
      </c>
      <c r="E367" s="6">
        <v>200</v>
      </c>
      <c r="F367" s="26">
        <v>200</v>
      </c>
      <c r="G367" s="18">
        <v>0</v>
      </c>
      <c r="H367" s="18">
        <v>0</v>
      </c>
    </row>
    <row r="368" spans="1:8" ht="63.75">
      <c r="A368" s="11" t="s">
        <v>245</v>
      </c>
      <c r="B368" s="16" t="s">
        <v>341</v>
      </c>
      <c r="C368" s="16" t="s">
        <v>340</v>
      </c>
      <c r="D368" s="38" t="s">
        <v>246</v>
      </c>
      <c r="E368" s="38"/>
      <c r="F368" s="26">
        <f>SUM(F369)</f>
        <v>1750</v>
      </c>
      <c r="G368" s="18">
        <f t="shared" ref="G368:H369" si="154">SUM(G369)</f>
        <v>1800</v>
      </c>
      <c r="H368" s="18">
        <f t="shared" si="154"/>
        <v>0</v>
      </c>
    </row>
    <row r="369" spans="1:8" ht="51">
      <c r="A369" s="11" t="s">
        <v>419</v>
      </c>
      <c r="B369" s="16" t="s">
        <v>341</v>
      </c>
      <c r="C369" s="16" t="s">
        <v>340</v>
      </c>
      <c r="D369" s="38" t="s">
        <v>247</v>
      </c>
      <c r="E369" s="38"/>
      <c r="F369" s="26">
        <f>SUM(F370)</f>
        <v>1750</v>
      </c>
      <c r="G369" s="18">
        <f t="shared" si="154"/>
        <v>1800</v>
      </c>
      <c r="H369" s="18">
        <f t="shared" si="154"/>
        <v>0</v>
      </c>
    </row>
    <row r="370" spans="1:8" ht="51">
      <c r="A370" s="11" t="s">
        <v>183</v>
      </c>
      <c r="B370" s="16" t="s">
        <v>341</v>
      </c>
      <c r="C370" s="16" t="s">
        <v>340</v>
      </c>
      <c r="D370" s="38" t="s">
        <v>247</v>
      </c>
      <c r="E370" s="38">
        <v>600</v>
      </c>
      <c r="F370" s="26">
        <v>1750</v>
      </c>
      <c r="G370" s="18">
        <v>1800</v>
      </c>
      <c r="H370" s="18">
        <v>0</v>
      </c>
    </row>
    <row r="371" spans="1:8">
      <c r="A371" s="8" t="s">
        <v>259</v>
      </c>
      <c r="B371" s="15" t="s">
        <v>342</v>
      </c>
      <c r="C371" s="15" t="s">
        <v>333</v>
      </c>
      <c r="D371" s="9"/>
      <c r="E371" s="9"/>
      <c r="F371" s="25">
        <f>SUM(F372)</f>
        <v>69246.099999999991</v>
      </c>
      <c r="G371" s="17">
        <f t="shared" ref="G371:H371" si="155">SUM(G372)</f>
        <v>47000</v>
      </c>
      <c r="H371" s="17">
        <f t="shared" si="155"/>
        <v>41260.699999999997</v>
      </c>
    </row>
    <row r="372" spans="1:8">
      <c r="A372" s="11" t="s">
        <v>260</v>
      </c>
      <c r="B372" s="16" t="s">
        <v>342</v>
      </c>
      <c r="C372" s="16" t="s">
        <v>332</v>
      </c>
      <c r="D372" s="6"/>
      <c r="E372" s="6"/>
      <c r="F372" s="26">
        <f>SUM(F373)+F400</f>
        <v>69246.099999999991</v>
      </c>
      <c r="G372" s="18">
        <f t="shared" ref="G372:H372" si="156">SUM(G373)</f>
        <v>47000</v>
      </c>
      <c r="H372" s="18">
        <f t="shared" si="156"/>
        <v>41260.699999999997</v>
      </c>
    </row>
    <row r="373" spans="1:8" ht="25.5">
      <c r="A373" s="11" t="s">
        <v>68</v>
      </c>
      <c r="B373" s="16" t="s">
        <v>342</v>
      </c>
      <c r="C373" s="16" t="s">
        <v>332</v>
      </c>
      <c r="D373" s="6"/>
      <c r="E373" s="6"/>
      <c r="F373" s="26">
        <f>SUM(F374)</f>
        <v>69246.099999999991</v>
      </c>
      <c r="G373" s="18">
        <f t="shared" ref="G373:H373" si="157">SUM(G374)</f>
        <v>47000</v>
      </c>
      <c r="H373" s="18">
        <f t="shared" si="157"/>
        <v>41260.699999999997</v>
      </c>
    </row>
    <row r="374" spans="1:8" ht="38.25" customHeight="1">
      <c r="A374" s="11" t="s">
        <v>261</v>
      </c>
      <c r="B374" s="16" t="s">
        <v>342</v>
      </c>
      <c r="C374" s="16" t="s">
        <v>332</v>
      </c>
      <c r="D374" s="6" t="s">
        <v>262</v>
      </c>
      <c r="E374" s="6"/>
      <c r="F374" s="26">
        <f>SUM(F375)+F395+F393+F391</f>
        <v>69246.099999999991</v>
      </c>
      <c r="G374" s="18">
        <f t="shared" ref="G374:H374" si="158">SUM(G375)+G395+G393+G391</f>
        <v>47000</v>
      </c>
      <c r="H374" s="18">
        <f t="shared" si="158"/>
        <v>41260.699999999997</v>
      </c>
    </row>
    <row r="375" spans="1:8" ht="38.25">
      <c r="A375" s="11" t="s">
        <v>418</v>
      </c>
      <c r="B375" s="16" t="s">
        <v>342</v>
      </c>
      <c r="C375" s="16" t="s">
        <v>332</v>
      </c>
      <c r="D375" s="6" t="s">
        <v>263</v>
      </c>
      <c r="E375" s="6"/>
      <c r="F375" s="26">
        <f>SUM(F376)+F379+F381+F385+F388+F383</f>
        <v>38571.499999999993</v>
      </c>
      <c r="G375" s="18">
        <f t="shared" ref="G375:H375" si="159">SUM(G376)+G379+G381+G385</f>
        <v>47000</v>
      </c>
      <c r="H375" s="18">
        <f t="shared" si="159"/>
        <v>41260.699999999997</v>
      </c>
    </row>
    <row r="376" spans="1:8" ht="38.25">
      <c r="A376" s="11" t="s">
        <v>264</v>
      </c>
      <c r="B376" s="16" t="s">
        <v>342</v>
      </c>
      <c r="C376" s="16" t="s">
        <v>332</v>
      </c>
      <c r="D376" s="6" t="s">
        <v>265</v>
      </c>
      <c r="E376" s="6"/>
      <c r="F376" s="26">
        <f>SUM(F377)+F378</f>
        <v>34280.6</v>
      </c>
      <c r="G376" s="18">
        <f t="shared" ref="G376:H376" si="160">SUM(G377)+G378</f>
        <v>47000</v>
      </c>
      <c r="H376" s="18">
        <f t="shared" si="160"/>
        <v>41260.699999999997</v>
      </c>
    </row>
    <row r="377" spans="1:8" ht="38.25" hidden="1">
      <c r="A377" s="11" t="s">
        <v>21</v>
      </c>
      <c r="B377" s="16" t="s">
        <v>342</v>
      </c>
      <c r="C377" s="16" t="s">
        <v>332</v>
      </c>
      <c r="D377" s="6" t="s">
        <v>265</v>
      </c>
      <c r="E377" s="6">
        <v>200</v>
      </c>
      <c r="F377" s="26">
        <v>30</v>
      </c>
      <c r="G377" s="18">
        <v>0</v>
      </c>
      <c r="H377" s="18">
        <v>0</v>
      </c>
    </row>
    <row r="378" spans="1:8" ht="51">
      <c r="A378" s="11" t="s">
        <v>183</v>
      </c>
      <c r="B378" s="16" t="s">
        <v>342</v>
      </c>
      <c r="C378" s="16" t="s">
        <v>332</v>
      </c>
      <c r="D378" s="6" t="s">
        <v>265</v>
      </c>
      <c r="E378" s="6">
        <v>600</v>
      </c>
      <c r="F378" s="26">
        <v>34250.6</v>
      </c>
      <c r="G378" s="18">
        <v>47000</v>
      </c>
      <c r="H378" s="18">
        <v>41260.699999999997</v>
      </c>
    </row>
    <row r="379" spans="1:8" ht="63.75" hidden="1">
      <c r="A379" s="11" t="s">
        <v>266</v>
      </c>
      <c r="B379" s="16" t="s">
        <v>342</v>
      </c>
      <c r="C379" s="16" t="s">
        <v>332</v>
      </c>
      <c r="D379" s="6" t="s">
        <v>267</v>
      </c>
      <c r="E379" s="6"/>
      <c r="F379" s="26">
        <f>SUM(F380)</f>
        <v>0</v>
      </c>
      <c r="G379" s="26">
        <f t="shared" ref="G379:H379" si="161">SUM(G380)</f>
        <v>0</v>
      </c>
      <c r="H379" s="26">
        <f t="shared" si="161"/>
        <v>0</v>
      </c>
    </row>
    <row r="380" spans="1:8" ht="51" hidden="1">
      <c r="A380" s="11" t="s">
        <v>183</v>
      </c>
      <c r="B380" s="16" t="s">
        <v>342</v>
      </c>
      <c r="C380" s="16" t="s">
        <v>332</v>
      </c>
      <c r="D380" s="6" t="s">
        <v>267</v>
      </c>
      <c r="E380" s="6">
        <v>600</v>
      </c>
      <c r="F380" s="26">
        <v>0</v>
      </c>
      <c r="G380" s="18">
        <v>0</v>
      </c>
      <c r="H380" s="18">
        <v>0</v>
      </c>
    </row>
    <row r="381" spans="1:8" ht="63.75">
      <c r="A381" s="11" t="s">
        <v>268</v>
      </c>
      <c r="B381" s="16" t="s">
        <v>342</v>
      </c>
      <c r="C381" s="16" t="s">
        <v>332</v>
      </c>
      <c r="D381" s="6" t="s">
        <v>269</v>
      </c>
      <c r="E381" s="6"/>
      <c r="F381" s="26">
        <f>SUM(F382)</f>
        <v>121.1</v>
      </c>
      <c r="G381" s="18">
        <f>SUM(G382)</f>
        <v>0</v>
      </c>
      <c r="H381" s="18">
        <f>SUM(H382)</f>
        <v>0</v>
      </c>
    </row>
    <row r="382" spans="1:8" ht="51">
      <c r="A382" s="11" t="s">
        <v>183</v>
      </c>
      <c r="B382" s="16" t="s">
        <v>342</v>
      </c>
      <c r="C382" s="16" t="s">
        <v>332</v>
      </c>
      <c r="D382" s="6" t="s">
        <v>269</v>
      </c>
      <c r="E382" s="6">
        <v>600</v>
      </c>
      <c r="F382" s="26">
        <v>121.1</v>
      </c>
      <c r="G382" s="18">
        <v>0</v>
      </c>
      <c r="H382" s="18">
        <v>0</v>
      </c>
    </row>
    <row r="383" spans="1:8" ht="76.5">
      <c r="A383" s="11" t="s">
        <v>387</v>
      </c>
      <c r="B383" s="16" t="s">
        <v>342</v>
      </c>
      <c r="C383" s="16" t="s">
        <v>332</v>
      </c>
      <c r="D383" s="16" t="s">
        <v>386</v>
      </c>
      <c r="E383" s="44"/>
      <c r="F383" s="26">
        <f>SUM(F384)</f>
        <v>3455.6</v>
      </c>
      <c r="G383" s="18">
        <f>SUM(G384)</f>
        <v>0</v>
      </c>
      <c r="H383" s="18">
        <f>SUM(H384)</f>
        <v>0</v>
      </c>
    </row>
    <row r="384" spans="1:8" ht="51">
      <c r="A384" s="11" t="s">
        <v>183</v>
      </c>
      <c r="B384" s="16" t="s">
        <v>342</v>
      </c>
      <c r="C384" s="16" t="s">
        <v>332</v>
      </c>
      <c r="D384" s="16" t="s">
        <v>386</v>
      </c>
      <c r="E384" s="44">
        <v>600</v>
      </c>
      <c r="F384" s="26">
        <v>3455.6</v>
      </c>
      <c r="G384" s="18">
        <v>0</v>
      </c>
      <c r="H384" s="18">
        <v>0</v>
      </c>
    </row>
    <row r="385" spans="1:8" ht="51">
      <c r="A385" s="11" t="s">
        <v>270</v>
      </c>
      <c r="B385" s="16" t="s">
        <v>342</v>
      </c>
      <c r="C385" s="16" t="s">
        <v>332</v>
      </c>
      <c r="D385" s="6" t="s">
        <v>271</v>
      </c>
      <c r="E385" s="6"/>
      <c r="F385" s="26">
        <f>SUM(F386)</f>
        <v>102</v>
      </c>
      <c r="G385" s="26">
        <f t="shared" ref="G385:H389" si="162">SUM(G386)</f>
        <v>0</v>
      </c>
      <c r="H385" s="26">
        <f t="shared" si="162"/>
        <v>0</v>
      </c>
    </row>
    <row r="386" spans="1:8" ht="63.75">
      <c r="A386" s="11" t="s">
        <v>272</v>
      </c>
      <c r="B386" s="16" t="s">
        <v>342</v>
      </c>
      <c r="C386" s="16" t="s">
        <v>332</v>
      </c>
      <c r="D386" s="6" t="s">
        <v>273</v>
      </c>
      <c r="E386" s="6"/>
      <c r="F386" s="26">
        <f>SUM(F387)</f>
        <v>102</v>
      </c>
      <c r="G386" s="26">
        <f t="shared" si="162"/>
        <v>0</v>
      </c>
      <c r="H386" s="26">
        <f t="shared" si="162"/>
        <v>0</v>
      </c>
    </row>
    <row r="387" spans="1:8" ht="51">
      <c r="A387" s="11" t="s">
        <v>183</v>
      </c>
      <c r="B387" s="16" t="s">
        <v>342</v>
      </c>
      <c r="C387" s="16" t="s">
        <v>332</v>
      </c>
      <c r="D387" s="6" t="s">
        <v>273</v>
      </c>
      <c r="E387" s="6">
        <v>600</v>
      </c>
      <c r="F387" s="26">
        <v>102</v>
      </c>
      <c r="G387" s="18">
        <v>0</v>
      </c>
      <c r="H387" s="18">
        <v>0</v>
      </c>
    </row>
    <row r="388" spans="1:8" ht="76.5">
      <c r="A388" s="11" t="s">
        <v>382</v>
      </c>
      <c r="B388" s="16" t="s">
        <v>342</v>
      </c>
      <c r="C388" s="16" t="s">
        <v>332</v>
      </c>
      <c r="D388" s="16" t="s">
        <v>384</v>
      </c>
      <c r="E388" s="44"/>
      <c r="F388" s="26">
        <f>SUM(F389)</f>
        <v>612.20000000000005</v>
      </c>
      <c r="G388" s="26">
        <f t="shared" si="162"/>
        <v>0</v>
      </c>
      <c r="H388" s="26">
        <f t="shared" si="162"/>
        <v>0</v>
      </c>
    </row>
    <row r="389" spans="1:8" ht="25.5">
      <c r="A389" s="11" t="s">
        <v>383</v>
      </c>
      <c r="B389" s="16" t="s">
        <v>342</v>
      </c>
      <c r="C389" s="16" t="s">
        <v>332</v>
      </c>
      <c r="D389" s="16" t="s">
        <v>385</v>
      </c>
      <c r="E389" s="44"/>
      <c r="F389" s="26">
        <f>SUM(F390)</f>
        <v>612.20000000000005</v>
      </c>
      <c r="G389" s="26">
        <f t="shared" si="162"/>
        <v>0</v>
      </c>
      <c r="H389" s="26">
        <f t="shared" si="162"/>
        <v>0</v>
      </c>
    </row>
    <row r="390" spans="1:8" ht="51">
      <c r="A390" s="11" t="s">
        <v>183</v>
      </c>
      <c r="B390" s="16" t="s">
        <v>342</v>
      </c>
      <c r="C390" s="16" t="s">
        <v>332</v>
      </c>
      <c r="D390" s="16" t="s">
        <v>385</v>
      </c>
      <c r="E390" s="44">
        <v>600</v>
      </c>
      <c r="F390" s="26">
        <v>612.20000000000005</v>
      </c>
      <c r="G390" s="18">
        <v>0</v>
      </c>
      <c r="H390" s="18">
        <v>0</v>
      </c>
    </row>
    <row r="391" spans="1:8" ht="63.75">
      <c r="A391" s="11" t="s">
        <v>274</v>
      </c>
      <c r="B391" s="16" t="s">
        <v>342</v>
      </c>
      <c r="C391" s="16" t="s">
        <v>332</v>
      </c>
      <c r="D391" s="6" t="s">
        <v>275</v>
      </c>
      <c r="E391" s="6"/>
      <c r="F391" s="26">
        <f>SUM(F392)</f>
        <v>15</v>
      </c>
      <c r="G391" s="18">
        <f t="shared" ref="G391:H391" si="163">SUM(G392)</f>
        <v>0</v>
      </c>
      <c r="H391" s="18">
        <f t="shared" si="163"/>
        <v>0</v>
      </c>
    </row>
    <row r="392" spans="1:8" ht="38.25">
      <c r="A392" s="11" t="s">
        <v>21</v>
      </c>
      <c r="B392" s="16" t="s">
        <v>342</v>
      </c>
      <c r="C392" s="16" t="s">
        <v>332</v>
      </c>
      <c r="D392" s="6" t="s">
        <v>275</v>
      </c>
      <c r="E392" s="6">
        <v>200</v>
      </c>
      <c r="F392" s="26">
        <v>15</v>
      </c>
      <c r="G392" s="18">
        <v>0</v>
      </c>
      <c r="H392" s="18">
        <v>0</v>
      </c>
    </row>
    <row r="393" spans="1:8" ht="89.25">
      <c r="A393" s="11" t="s">
        <v>367</v>
      </c>
      <c r="B393" s="16" t="s">
        <v>342</v>
      </c>
      <c r="C393" s="16" t="s">
        <v>332</v>
      </c>
      <c r="D393" s="6" t="s">
        <v>276</v>
      </c>
      <c r="E393" s="6"/>
      <c r="F393" s="26">
        <f>SUM(F394)</f>
        <v>5</v>
      </c>
      <c r="G393" s="18">
        <f t="shared" ref="G393:H393" si="164">SUM(G394)</f>
        <v>0</v>
      </c>
      <c r="H393" s="18">
        <f t="shared" si="164"/>
        <v>0</v>
      </c>
    </row>
    <row r="394" spans="1:8" ht="38.25">
      <c r="A394" s="11" t="s">
        <v>21</v>
      </c>
      <c r="B394" s="16" t="s">
        <v>342</v>
      </c>
      <c r="C394" s="16" t="s">
        <v>332</v>
      </c>
      <c r="D394" s="6" t="s">
        <v>276</v>
      </c>
      <c r="E394" s="6">
        <v>200</v>
      </c>
      <c r="F394" s="26">
        <v>5</v>
      </c>
      <c r="G394" s="18">
        <v>0</v>
      </c>
      <c r="H394" s="18">
        <v>0</v>
      </c>
    </row>
    <row r="395" spans="1:8" ht="63.75">
      <c r="A395" s="11" t="s">
        <v>417</v>
      </c>
      <c r="B395" s="16" t="s">
        <v>342</v>
      </c>
      <c r="C395" s="16" t="s">
        <v>332</v>
      </c>
      <c r="D395" s="6" t="s">
        <v>277</v>
      </c>
      <c r="E395" s="6"/>
      <c r="F395" s="26">
        <f>SUM(F396)+F398</f>
        <v>30654.6</v>
      </c>
      <c r="G395" s="26">
        <f t="shared" ref="G395:H395" si="165">SUM(G396)+G398</f>
        <v>0</v>
      </c>
      <c r="H395" s="26">
        <f t="shared" si="165"/>
        <v>0</v>
      </c>
    </row>
    <row r="396" spans="1:8" ht="63.75">
      <c r="A396" s="11" t="s">
        <v>278</v>
      </c>
      <c r="B396" s="16" t="s">
        <v>342</v>
      </c>
      <c r="C396" s="16" t="s">
        <v>332</v>
      </c>
      <c r="D396" s="6" t="s">
        <v>279</v>
      </c>
      <c r="E396" s="6"/>
      <c r="F396" s="26">
        <f>SUM(F397)</f>
        <v>29735</v>
      </c>
      <c r="G396" s="26">
        <f t="shared" ref="G396:H396" si="166">SUM(G397)</f>
        <v>0</v>
      </c>
      <c r="H396" s="26">
        <f t="shared" si="166"/>
        <v>0</v>
      </c>
    </row>
    <row r="397" spans="1:8" ht="51">
      <c r="A397" s="11" t="s">
        <v>183</v>
      </c>
      <c r="B397" s="16" t="s">
        <v>342</v>
      </c>
      <c r="C397" s="16" t="s">
        <v>332</v>
      </c>
      <c r="D397" s="6" t="s">
        <v>279</v>
      </c>
      <c r="E397" s="6">
        <v>600</v>
      </c>
      <c r="F397" s="26">
        <v>29735</v>
      </c>
      <c r="G397" s="18">
        <v>0</v>
      </c>
      <c r="H397" s="18">
        <v>0</v>
      </c>
    </row>
    <row r="398" spans="1:8" ht="76.5">
      <c r="A398" s="11" t="s">
        <v>243</v>
      </c>
      <c r="B398" s="16" t="s">
        <v>342</v>
      </c>
      <c r="C398" s="16" t="s">
        <v>332</v>
      </c>
      <c r="D398" s="6" t="s">
        <v>280</v>
      </c>
      <c r="E398" s="6"/>
      <c r="F398" s="26">
        <f>SUM(F399)</f>
        <v>919.6</v>
      </c>
      <c r="G398" s="26">
        <f t="shared" ref="G398:H398" si="167">SUM(G399)</f>
        <v>0</v>
      </c>
      <c r="H398" s="26">
        <f t="shared" si="167"/>
        <v>0</v>
      </c>
    </row>
    <row r="399" spans="1:8" ht="51">
      <c r="A399" s="11" t="s">
        <v>183</v>
      </c>
      <c r="B399" s="16" t="s">
        <v>342</v>
      </c>
      <c r="C399" s="16" t="s">
        <v>332</v>
      </c>
      <c r="D399" s="6" t="s">
        <v>280</v>
      </c>
      <c r="E399" s="6">
        <v>600</v>
      </c>
      <c r="F399" s="26">
        <v>919.6</v>
      </c>
      <c r="G399" s="18">
        <v>0</v>
      </c>
      <c r="H399" s="18">
        <v>0</v>
      </c>
    </row>
    <row r="400" spans="1:8" ht="114.75" hidden="1">
      <c r="A400" s="11" t="s">
        <v>281</v>
      </c>
      <c r="B400" s="16" t="s">
        <v>342</v>
      </c>
      <c r="C400" s="16" t="s">
        <v>332</v>
      </c>
      <c r="D400" s="6" t="s">
        <v>282</v>
      </c>
      <c r="E400" s="6"/>
      <c r="F400" s="26">
        <f>SUM(F401)</f>
        <v>0</v>
      </c>
      <c r="G400" s="26">
        <f t="shared" ref="G400:H400" si="168">SUM(G401)</f>
        <v>0</v>
      </c>
      <c r="H400" s="26">
        <f t="shared" si="168"/>
        <v>0</v>
      </c>
    </row>
    <row r="401" spans="1:8" ht="51" hidden="1">
      <c r="A401" s="11" t="s">
        <v>183</v>
      </c>
      <c r="B401" s="16" t="s">
        <v>342</v>
      </c>
      <c r="C401" s="16" t="s">
        <v>332</v>
      </c>
      <c r="D401" s="6" t="s">
        <v>282</v>
      </c>
      <c r="E401" s="6">
        <v>600</v>
      </c>
      <c r="F401" s="26">
        <v>0</v>
      </c>
      <c r="G401" s="18">
        <v>0</v>
      </c>
      <c r="H401" s="18">
        <v>0</v>
      </c>
    </row>
    <row r="402" spans="1:8">
      <c r="A402" s="8" t="s">
        <v>283</v>
      </c>
      <c r="B402" s="15">
        <v>10</v>
      </c>
      <c r="C402" s="15" t="s">
        <v>333</v>
      </c>
      <c r="D402" s="9"/>
      <c r="E402" s="9"/>
      <c r="F402" s="25">
        <f>SUM(F421)+F410+F403</f>
        <v>9831.7999999999993</v>
      </c>
      <c r="G402" s="25">
        <f t="shared" ref="G402:H402" si="169">SUM(G421)+G410+G403</f>
        <v>9004.4</v>
      </c>
      <c r="H402" s="25">
        <f t="shared" si="169"/>
        <v>9043.1999999999989</v>
      </c>
    </row>
    <row r="403" spans="1:8">
      <c r="A403" s="11" t="s">
        <v>284</v>
      </c>
      <c r="B403" s="16">
        <v>10</v>
      </c>
      <c r="C403" s="16" t="s">
        <v>332</v>
      </c>
      <c r="D403" s="6"/>
      <c r="E403" s="6"/>
      <c r="F403" s="26">
        <f>SUM(F404)</f>
        <v>1241.0999999999999</v>
      </c>
      <c r="G403" s="26">
        <f t="shared" ref="G403:H404" si="170">SUM(G404)</f>
        <v>1279.9000000000001</v>
      </c>
      <c r="H403" s="26">
        <f t="shared" si="170"/>
        <v>1318.6999999999998</v>
      </c>
    </row>
    <row r="404" spans="1:8" ht="25.5">
      <c r="A404" s="11" t="s">
        <v>52</v>
      </c>
      <c r="B404" s="16">
        <v>10</v>
      </c>
      <c r="C404" s="16" t="s">
        <v>332</v>
      </c>
      <c r="D404" s="6"/>
      <c r="E404" s="6"/>
      <c r="F404" s="26">
        <f>SUM(F405)</f>
        <v>1241.0999999999999</v>
      </c>
      <c r="G404" s="26">
        <f t="shared" si="170"/>
        <v>1279.9000000000001</v>
      </c>
      <c r="H404" s="26">
        <f t="shared" si="170"/>
        <v>1318.6999999999998</v>
      </c>
    </row>
    <row r="405" spans="1:8" ht="63.75">
      <c r="A405" s="11" t="s">
        <v>245</v>
      </c>
      <c r="B405" s="16">
        <v>10</v>
      </c>
      <c r="C405" s="16" t="s">
        <v>332</v>
      </c>
      <c r="D405" s="6" t="s">
        <v>246</v>
      </c>
      <c r="E405" s="6"/>
      <c r="F405" s="26">
        <f>SUM(F406)</f>
        <v>1241.0999999999999</v>
      </c>
      <c r="G405" s="18">
        <f t="shared" ref="G405:H405" si="171">SUM(G406)</f>
        <v>1279.9000000000001</v>
      </c>
      <c r="H405" s="18">
        <f t="shared" si="171"/>
        <v>1318.6999999999998</v>
      </c>
    </row>
    <row r="406" spans="1:8" ht="25.5">
      <c r="A406" s="11" t="s">
        <v>416</v>
      </c>
      <c r="B406" s="16">
        <v>10</v>
      </c>
      <c r="C406" s="16" t="s">
        <v>332</v>
      </c>
      <c r="D406" s="6" t="s">
        <v>285</v>
      </c>
      <c r="E406" s="6"/>
      <c r="F406" s="26">
        <f>SUM(F407)</f>
        <v>1241.0999999999999</v>
      </c>
      <c r="G406" s="18">
        <f t="shared" ref="G406:H406" si="172">SUM(G407)</f>
        <v>1279.9000000000001</v>
      </c>
      <c r="H406" s="18">
        <f t="shared" si="172"/>
        <v>1318.6999999999998</v>
      </c>
    </row>
    <row r="407" spans="1:8" ht="25.5">
      <c r="A407" s="11" t="s">
        <v>286</v>
      </c>
      <c r="B407" s="16">
        <v>10</v>
      </c>
      <c r="C407" s="16" t="s">
        <v>332</v>
      </c>
      <c r="D407" s="6" t="s">
        <v>287</v>
      </c>
      <c r="E407" s="6"/>
      <c r="F407" s="26">
        <f>SUM(F408:F409)</f>
        <v>1241.0999999999999</v>
      </c>
      <c r="G407" s="18">
        <f t="shared" ref="G407:H407" si="173">SUM(G408:G409)</f>
        <v>1279.9000000000001</v>
      </c>
      <c r="H407" s="18">
        <f t="shared" si="173"/>
        <v>1318.6999999999998</v>
      </c>
    </row>
    <row r="408" spans="1:8" ht="25.5">
      <c r="A408" s="11" t="s">
        <v>288</v>
      </c>
      <c r="B408" s="16">
        <v>10</v>
      </c>
      <c r="C408" s="16" t="s">
        <v>332</v>
      </c>
      <c r="D408" s="6" t="s">
        <v>287</v>
      </c>
      <c r="E408" s="6">
        <v>300</v>
      </c>
      <c r="F408" s="26">
        <v>1228.8</v>
      </c>
      <c r="G408" s="18">
        <v>1267.2</v>
      </c>
      <c r="H408" s="18">
        <v>1305.5999999999999</v>
      </c>
    </row>
    <row r="409" spans="1:8" ht="38.25">
      <c r="A409" s="11" t="s">
        <v>21</v>
      </c>
      <c r="B409" s="16">
        <v>10</v>
      </c>
      <c r="C409" s="16" t="s">
        <v>332</v>
      </c>
      <c r="D409" s="6" t="s">
        <v>287</v>
      </c>
      <c r="E409" s="6">
        <v>200</v>
      </c>
      <c r="F409" s="26">
        <v>12.3</v>
      </c>
      <c r="G409" s="18">
        <v>12.7</v>
      </c>
      <c r="H409" s="18">
        <v>13.1</v>
      </c>
    </row>
    <row r="410" spans="1:8" ht="25.5">
      <c r="A410" s="11" t="s">
        <v>289</v>
      </c>
      <c r="B410" s="16">
        <v>10</v>
      </c>
      <c r="C410" s="16" t="s">
        <v>339</v>
      </c>
      <c r="D410" s="6"/>
      <c r="E410" s="6"/>
      <c r="F410" s="26">
        <f>SUM(F411)</f>
        <v>426.7</v>
      </c>
      <c r="G410" s="18">
        <f t="shared" ref="G410:H410" si="174">SUM(G411)</f>
        <v>426.7</v>
      </c>
      <c r="H410" s="18">
        <f t="shared" si="174"/>
        <v>426.7</v>
      </c>
    </row>
    <row r="411" spans="1:8" ht="25.5">
      <c r="A411" s="11" t="s">
        <v>52</v>
      </c>
      <c r="B411" s="16">
        <v>10</v>
      </c>
      <c r="C411" s="16" t="s">
        <v>339</v>
      </c>
      <c r="D411" s="6"/>
      <c r="E411" s="6"/>
      <c r="F411" s="26">
        <f>SUM(F412)</f>
        <v>426.7</v>
      </c>
      <c r="G411" s="18">
        <f t="shared" ref="G411:H411" si="175">SUM(G412)</f>
        <v>426.7</v>
      </c>
      <c r="H411" s="18">
        <f t="shared" si="175"/>
        <v>426.7</v>
      </c>
    </row>
    <row r="412" spans="1:8" ht="63.75">
      <c r="A412" s="11" t="s">
        <v>245</v>
      </c>
      <c r="B412" s="16">
        <v>10</v>
      </c>
      <c r="C412" s="16" t="s">
        <v>339</v>
      </c>
      <c r="D412" s="6" t="s">
        <v>246</v>
      </c>
      <c r="E412" s="6"/>
      <c r="F412" s="26">
        <f>SUM(F417)+F413</f>
        <v>426.7</v>
      </c>
      <c r="G412" s="18">
        <f t="shared" ref="G412:H412" si="176">SUM(G417)+G413</f>
        <v>426.7</v>
      </c>
      <c r="H412" s="18">
        <f t="shared" si="176"/>
        <v>426.7</v>
      </c>
    </row>
    <row r="413" spans="1:8" ht="25.5" hidden="1">
      <c r="A413" s="11" t="s">
        <v>366</v>
      </c>
      <c r="B413" s="16">
        <v>10</v>
      </c>
      <c r="C413" s="16" t="s">
        <v>339</v>
      </c>
      <c r="D413" s="6" t="s">
        <v>285</v>
      </c>
      <c r="E413" s="6"/>
      <c r="F413" s="26">
        <f>SUM(F414)</f>
        <v>0</v>
      </c>
      <c r="G413" s="18">
        <f t="shared" ref="G413:H413" si="177">SUM(G414)</f>
        <v>0</v>
      </c>
      <c r="H413" s="18">
        <f t="shared" si="177"/>
        <v>0</v>
      </c>
    </row>
    <row r="414" spans="1:8" ht="89.25" hidden="1">
      <c r="A414" s="11" t="s">
        <v>290</v>
      </c>
      <c r="B414" s="16">
        <v>10</v>
      </c>
      <c r="C414" s="16" t="s">
        <v>339</v>
      </c>
      <c r="D414" s="6" t="s">
        <v>291</v>
      </c>
      <c r="E414" s="6"/>
      <c r="F414" s="26">
        <f>SUM(F415:F416)</f>
        <v>0</v>
      </c>
      <c r="G414" s="18">
        <f t="shared" ref="G414:H414" si="178">SUM(G415:G416)</f>
        <v>0</v>
      </c>
      <c r="H414" s="18">
        <f t="shared" si="178"/>
        <v>0</v>
      </c>
    </row>
    <row r="415" spans="1:8" ht="25.5" hidden="1">
      <c r="A415" s="11" t="s">
        <v>288</v>
      </c>
      <c r="B415" s="16">
        <v>10</v>
      </c>
      <c r="C415" s="16" t="s">
        <v>339</v>
      </c>
      <c r="D415" s="6" t="s">
        <v>291</v>
      </c>
      <c r="E415" s="6">
        <v>300</v>
      </c>
      <c r="F415" s="26">
        <v>0</v>
      </c>
      <c r="G415" s="18">
        <v>0</v>
      </c>
      <c r="H415" s="18">
        <v>0</v>
      </c>
    </row>
    <row r="416" spans="1:8" ht="38.25" hidden="1">
      <c r="A416" s="11" t="s">
        <v>21</v>
      </c>
      <c r="B416" s="16">
        <v>10</v>
      </c>
      <c r="C416" s="16" t="s">
        <v>339</v>
      </c>
      <c r="D416" s="6" t="s">
        <v>291</v>
      </c>
      <c r="E416" s="6">
        <v>200</v>
      </c>
      <c r="F416" s="26">
        <v>0</v>
      </c>
      <c r="G416" s="18">
        <v>0</v>
      </c>
      <c r="H416" s="18">
        <v>0</v>
      </c>
    </row>
    <row r="417" spans="1:8" ht="38.25">
      <c r="A417" s="11" t="s">
        <v>415</v>
      </c>
      <c r="B417" s="16">
        <v>10</v>
      </c>
      <c r="C417" s="16" t="s">
        <v>339</v>
      </c>
      <c r="D417" s="6" t="s">
        <v>292</v>
      </c>
      <c r="E417" s="6"/>
      <c r="F417" s="26">
        <f>SUM(F418)</f>
        <v>426.7</v>
      </c>
      <c r="G417" s="18">
        <f t="shared" ref="G417:H417" si="179">SUM(G418)</f>
        <v>426.7</v>
      </c>
      <c r="H417" s="18">
        <f t="shared" si="179"/>
        <v>426.7</v>
      </c>
    </row>
    <row r="418" spans="1:8" ht="127.5">
      <c r="A418" s="11" t="s">
        <v>293</v>
      </c>
      <c r="B418" s="16">
        <v>10</v>
      </c>
      <c r="C418" s="16" t="s">
        <v>339</v>
      </c>
      <c r="D418" s="6" t="s">
        <v>294</v>
      </c>
      <c r="E418" s="6"/>
      <c r="F418" s="26">
        <f>SUM(F419:F420)</f>
        <v>426.7</v>
      </c>
      <c r="G418" s="18">
        <f t="shared" ref="G418:H418" si="180">SUM(G419:G420)</f>
        <v>426.7</v>
      </c>
      <c r="H418" s="18">
        <f t="shared" si="180"/>
        <v>426.7</v>
      </c>
    </row>
    <row r="419" spans="1:8" ht="25.5">
      <c r="A419" s="11" t="s">
        <v>288</v>
      </c>
      <c r="B419" s="16">
        <v>10</v>
      </c>
      <c r="C419" s="16" t="s">
        <v>339</v>
      </c>
      <c r="D419" s="6" t="s">
        <v>294</v>
      </c>
      <c r="E419" s="6">
        <v>300</v>
      </c>
      <c r="F419" s="26">
        <v>422.4</v>
      </c>
      <c r="G419" s="18">
        <v>422.4</v>
      </c>
      <c r="H419" s="18">
        <v>422.4</v>
      </c>
    </row>
    <row r="420" spans="1:8" ht="38.25">
      <c r="A420" s="11" t="s">
        <v>21</v>
      </c>
      <c r="B420" s="16">
        <v>10</v>
      </c>
      <c r="C420" s="16" t="s">
        <v>339</v>
      </c>
      <c r="D420" s="6" t="s">
        <v>294</v>
      </c>
      <c r="E420" s="6">
        <v>200</v>
      </c>
      <c r="F420" s="26">
        <v>4.3</v>
      </c>
      <c r="G420" s="18">
        <v>4.3</v>
      </c>
      <c r="H420" s="18">
        <v>4.3</v>
      </c>
    </row>
    <row r="421" spans="1:8">
      <c r="A421" s="11" t="s">
        <v>295</v>
      </c>
      <c r="B421" s="16">
        <v>10</v>
      </c>
      <c r="C421" s="16" t="s">
        <v>336</v>
      </c>
      <c r="D421" s="6"/>
      <c r="E421" s="6"/>
      <c r="F421" s="26">
        <f>SUM(F424)+F422+F434</f>
        <v>8163.9999999999991</v>
      </c>
      <c r="G421" s="18">
        <f t="shared" ref="G421:H421" si="181">SUM(G424)+G422+G434</f>
        <v>7297.7999999999993</v>
      </c>
      <c r="H421" s="18">
        <f t="shared" si="181"/>
        <v>7297.7999999999993</v>
      </c>
    </row>
    <row r="422" spans="1:8" ht="177.75" customHeight="1">
      <c r="A422" s="11" t="s">
        <v>296</v>
      </c>
      <c r="B422" s="16">
        <v>10</v>
      </c>
      <c r="C422" s="16" t="s">
        <v>336</v>
      </c>
      <c r="D422" s="16" t="s">
        <v>399</v>
      </c>
      <c r="E422" s="6"/>
      <c r="F422" s="26">
        <f>SUM(F423)</f>
        <v>76.400000000000006</v>
      </c>
      <c r="G422" s="18">
        <f t="shared" ref="G422:H422" si="182">SUM(G423)</f>
        <v>76.400000000000006</v>
      </c>
      <c r="H422" s="18">
        <f t="shared" si="182"/>
        <v>76.400000000000006</v>
      </c>
    </row>
    <row r="423" spans="1:8" ht="38.25">
      <c r="A423" s="11" t="s">
        <v>21</v>
      </c>
      <c r="B423" s="16">
        <v>10</v>
      </c>
      <c r="C423" s="16" t="s">
        <v>336</v>
      </c>
      <c r="D423" s="16" t="s">
        <v>399</v>
      </c>
      <c r="E423" s="6">
        <v>200</v>
      </c>
      <c r="F423" s="26">
        <v>76.400000000000006</v>
      </c>
      <c r="G423" s="18">
        <v>76.400000000000006</v>
      </c>
      <c r="H423" s="18">
        <v>76.400000000000006</v>
      </c>
    </row>
    <row r="424" spans="1:8" ht="25.5">
      <c r="A424" s="11" t="s">
        <v>52</v>
      </c>
      <c r="B424" s="16">
        <v>10</v>
      </c>
      <c r="C424" s="16" t="s">
        <v>336</v>
      </c>
      <c r="D424" s="14"/>
      <c r="E424" s="6"/>
      <c r="F424" s="26">
        <f>SUM(F425)</f>
        <v>7621.4</v>
      </c>
      <c r="G424" s="18">
        <f t="shared" ref="G424:H424" si="183">SUM(G425)</f>
        <v>7221.4</v>
      </c>
      <c r="H424" s="18">
        <f t="shared" si="183"/>
        <v>7221.4</v>
      </c>
    </row>
    <row r="425" spans="1:8" ht="51">
      <c r="A425" s="11" t="s">
        <v>69</v>
      </c>
      <c r="B425" s="16">
        <v>10</v>
      </c>
      <c r="C425" s="16" t="s">
        <v>336</v>
      </c>
      <c r="D425" s="30" t="s">
        <v>177</v>
      </c>
      <c r="E425" s="6"/>
      <c r="F425" s="26">
        <f>SUM(F426)+F429</f>
        <v>7621.4</v>
      </c>
      <c r="G425" s="26">
        <f t="shared" ref="G425:H425" si="184">SUM(G426)+G429</f>
        <v>7221.4</v>
      </c>
      <c r="H425" s="26">
        <f t="shared" si="184"/>
        <v>7221.4</v>
      </c>
    </row>
    <row r="426" spans="1:8" ht="38.25">
      <c r="A426" s="11" t="s">
        <v>297</v>
      </c>
      <c r="B426" s="16">
        <v>10</v>
      </c>
      <c r="C426" s="16" t="s">
        <v>336</v>
      </c>
      <c r="D426" s="30" t="s">
        <v>179</v>
      </c>
      <c r="E426" s="6"/>
      <c r="F426" s="26">
        <f>SUM(F427)</f>
        <v>7157.4</v>
      </c>
      <c r="G426" s="18">
        <f t="shared" ref="G426:H426" si="185">SUM(G427)</f>
        <v>7157.4</v>
      </c>
      <c r="H426" s="18">
        <f t="shared" si="185"/>
        <v>7157.4</v>
      </c>
    </row>
    <row r="427" spans="1:8" ht="90" customHeight="1">
      <c r="A427" s="11" t="s">
        <v>298</v>
      </c>
      <c r="B427" s="16">
        <v>10</v>
      </c>
      <c r="C427" s="16" t="s">
        <v>336</v>
      </c>
      <c r="D427" s="6" t="s">
        <v>299</v>
      </c>
      <c r="E427" s="6"/>
      <c r="F427" s="26">
        <f>SUM(F428)</f>
        <v>7157.4</v>
      </c>
      <c r="G427" s="18">
        <f t="shared" ref="G427:H427" si="186">SUM(G428)</f>
        <v>7157.4</v>
      </c>
      <c r="H427" s="18">
        <f t="shared" si="186"/>
        <v>7157.4</v>
      </c>
    </row>
    <row r="428" spans="1:8" ht="25.5">
      <c r="A428" s="11" t="s">
        <v>288</v>
      </c>
      <c r="B428" s="16">
        <v>10</v>
      </c>
      <c r="C428" s="16" t="s">
        <v>336</v>
      </c>
      <c r="D428" s="6" t="s">
        <v>299</v>
      </c>
      <c r="E428" s="6">
        <v>300</v>
      </c>
      <c r="F428" s="26">
        <v>7157.4</v>
      </c>
      <c r="G428" s="18">
        <v>7157.4</v>
      </c>
      <c r="H428" s="18">
        <v>7157.4</v>
      </c>
    </row>
    <row r="429" spans="1:8" ht="38.25">
      <c r="A429" s="11" t="s">
        <v>199</v>
      </c>
      <c r="B429" s="16">
        <v>10</v>
      </c>
      <c r="C429" s="16" t="s">
        <v>336</v>
      </c>
      <c r="D429" s="6" t="s">
        <v>200</v>
      </c>
      <c r="E429" s="6"/>
      <c r="F429" s="26">
        <f>SUM(F430)+F432</f>
        <v>464</v>
      </c>
      <c r="G429" s="18">
        <f t="shared" ref="G429:H429" si="187">SUM(G430)+G432</f>
        <v>64</v>
      </c>
      <c r="H429" s="18">
        <f t="shared" si="187"/>
        <v>64</v>
      </c>
    </row>
    <row r="430" spans="1:8" ht="102">
      <c r="A430" s="11" t="s">
        <v>300</v>
      </c>
      <c r="B430" s="16">
        <v>10</v>
      </c>
      <c r="C430" s="16" t="s">
        <v>336</v>
      </c>
      <c r="D430" s="6" t="s">
        <v>301</v>
      </c>
      <c r="E430" s="6"/>
      <c r="F430" s="26">
        <f>SUM(F431)</f>
        <v>400</v>
      </c>
      <c r="G430" s="18"/>
      <c r="H430" s="18"/>
    </row>
    <row r="431" spans="1:8" ht="25.5">
      <c r="A431" s="11" t="s">
        <v>288</v>
      </c>
      <c r="B431" s="16">
        <v>10</v>
      </c>
      <c r="C431" s="16" t="s">
        <v>336</v>
      </c>
      <c r="D431" s="6" t="s">
        <v>301</v>
      </c>
      <c r="E431" s="6">
        <v>300</v>
      </c>
      <c r="F431" s="26">
        <v>400</v>
      </c>
      <c r="G431" s="18"/>
      <c r="H431" s="18"/>
    </row>
    <row r="432" spans="1:8" ht="142.5" customHeight="1">
      <c r="A432" s="11" t="s">
        <v>302</v>
      </c>
      <c r="B432" s="16">
        <v>10</v>
      </c>
      <c r="C432" s="16" t="s">
        <v>336</v>
      </c>
      <c r="D432" s="6" t="s">
        <v>303</v>
      </c>
      <c r="E432" s="6"/>
      <c r="F432" s="26">
        <f>SUM(F433)</f>
        <v>64</v>
      </c>
      <c r="G432" s="26">
        <f t="shared" ref="G432:H432" si="188">SUM(G433)</f>
        <v>64</v>
      </c>
      <c r="H432" s="26">
        <f t="shared" si="188"/>
        <v>64</v>
      </c>
    </row>
    <row r="433" spans="1:8" ht="25.5">
      <c r="A433" s="11" t="s">
        <v>288</v>
      </c>
      <c r="B433" s="16">
        <v>10</v>
      </c>
      <c r="C433" s="16" t="s">
        <v>336</v>
      </c>
      <c r="D433" s="6" t="s">
        <v>303</v>
      </c>
      <c r="E433" s="6">
        <v>300</v>
      </c>
      <c r="F433" s="26">
        <v>64</v>
      </c>
      <c r="G433" s="18">
        <v>64</v>
      </c>
      <c r="H433" s="18">
        <v>64</v>
      </c>
    </row>
    <row r="434" spans="1:8" ht="25.5">
      <c r="A434" s="11" t="s">
        <v>52</v>
      </c>
      <c r="B434" s="16">
        <v>10</v>
      </c>
      <c r="C434" s="16" t="s">
        <v>336</v>
      </c>
      <c r="D434" s="6"/>
      <c r="E434" s="6"/>
      <c r="F434" s="26">
        <f>SUM(F435)</f>
        <v>466.2</v>
      </c>
      <c r="G434" s="21"/>
      <c r="H434" s="21"/>
    </row>
    <row r="435" spans="1:8" ht="76.5">
      <c r="A435" s="11" t="s">
        <v>304</v>
      </c>
      <c r="B435" s="16">
        <v>10</v>
      </c>
      <c r="C435" s="16" t="s">
        <v>336</v>
      </c>
      <c r="D435" s="6" t="s">
        <v>305</v>
      </c>
      <c r="E435" s="6"/>
      <c r="F435" s="26">
        <f>SUM(F436)</f>
        <v>466.2</v>
      </c>
      <c r="G435" s="21"/>
      <c r="H435" s="21"/>
    </row>
    <row r="436" spans="1:8" ht="25.5">
      <c r="A436" s="11" t="s">
        <v>414</v>
      </c>
      <c r="B436" s="16">
        <v>10</v>
      </c>
      <c r="C436" s="16" t="s">
        <v>336</v>
      </c>
      <c r="D436" s="6" t="s">
        <v>306</v>
      </c>
      <c r="E436" s="6"/>
      <c r="F436" s="26">
        <f>SUM(F437)</f>
        <v>466.2</v>
      </c>
      <c r="G436" s="21"/>
      <c r="H436" s="21"/>
    </row>
    <row r="437" spans="1:8" ht="38.25">
      <c r="A437" s="11" t="s">
        <v>307</v>
      </c>
      <c r="B437" s="16">
        <v>10</v>
      </c>
      <c r="C437" s="16" t="s">
        <v>336</v>
      </c>
      <c r="D437" s="6" t="s">
        <v>308</v>
      </c>
      <c r="E437" s="6">
        <v>300</v>
      </c>
      <c r="F437" s="26">
        <v>466.2</v>
      </c>
      <c r="G437" s="21"/>
      <c r="H437" s="21"/>
    </row>
    <row r="438" spans="1:8">
      <c r="A438" s="8" t="s">
        <v>309</v>
      </c>
      <c r="B438" s="15">
        <v>11</v>
      </c>
      <c r="C438" s="15" t="s">
        <v>333</v>
      </c>
      <c r="D438" s="9"/>
      <c r="E438" s="9"/>
      <c r="F438" s="25">
        <f>SUM(F439)</f>
        <v>19029</v>
      </c>
      <c r="G438" s="17">
        <f t="shared" ref="G438:H438" si="189">SUM(G439)</f>
        <v>17600</v>
      </c>
      <c r="H438" s="17">
        <f t="shared" si="189"/>
        <v>10000</v>
      </c>
    </row>
    <row r="439" spans="1:8">
      <c r="A439" s="11" t="s">
        <v>310</v>
      </c>
      <c r="B439" s="16">
        <v>11</v>
      </c>
      <c r="C439" s="16" t="s">
        <v>332</v>
      </c>
      <c r="D439" s="9"/>
      <c r="E439" s="9"/>
      <c r="F439" s="26">
        <f>SUM(F440)+F449</f>
        <v>19029</v>
      </c>
      <c r="G439" s="18">
        <f t="shared" ref="G439:H439" si="190">SUM(G440)</f>
        <v>17600</v>
      </c>
      <c r="H439" s="18">
        <f t="shared" si="190"/>
        <v>10000</v>
      </c>
    </row>
    <row r="440" spans="1:8" ht="25.5">
      <c r="A440" s="11" t="s">
        <v>52</v>
      </c>
      <c r="B440" s="16">
        <v>11</v>
      </c>
      <c r="C440" s="16" t="s">
        <v>332</v>
      </c>
      <c r="D440" s="6"/>
      <c r="E440" s="6"/>
      <c r="F440" s="26">
        <f>SUM(F441)</f>
        <v>19029</v>
      </c>
      <c r="G440" s="18">
        <f t="shared" ref="G440:H440" si="191">SUM(G441)</f>
        <v>17600</v>
      </c>
      <c r="H440" s="18">
        <f t="shared" si="191"/>
        <v>10000</v>
      </c>
    </row>
    <row r="441" spans="1:8" ht="51">
      <c r="A441" s="11" t="s">
        <v>413</v>
      </c>
      <c r="B441" s="16">
        <v>11</v>
      </c>
      <c r="C441" s="16" t="s">
        <v>332</v>
      </c>
      <c r="D441" s="6" t="s">
        <v>311</v>
      </c>
      <c r="E441" s="6"/>
      <c r="F441" s="26">
        <f>SUM(F447)+F444+F442</f>
        <v>19029</v>
      </c>
      <c r="G441" s="18">
        <f t="shared" ref="G441:H441" si="192">SUM(G447)+G444+G442</f>
        <v>17600</v>
      </c>
      <c r="H441" s="18">
        <f t="shared" si="192"/>
        <v>10000</v>
      </c>
    </row>
    <row r="442" spans="1:8" ht="38.25">
      <c r="A442" s="11" t="s">
        <v>412</v>
      </c>
      <c r="B442" s="16">
        <v>11</v>
      </c>
      <c r="C442" s="16" t="s">
        <v>332</v>
      </c>
      <c r="D442" s="6" t="s">
        <v>312</v>
      </c>
      <c r="E442" s="6"/>
      <c r="F442" s="26">
        <f>SUM(F443)</f>
        <v>20</v>
      </c>
      <c r="G442" s="26">
        <f t="shared" ref="G442:H442" si="193">SUM(G443)</f>
        <v>0</v>
      </c>
      <c r="H442" s="26">
        <f t="shared" si="193"/>
        <v>0</v>
      </c>
    </row>
    <row r="443" spans="1:8" ht="38.25">
      <c r="A443" s="11" t="s">
        <v>21</v>
      </c>
      <c r="B443" s="16">
        <v>11</v>
      </c>
      <c r="C443" s="16" t="s">
        <v>332</v>
      </c>
      <c r="D443" s="6" t="s">
        <v>312</v>
      </c>
      <c r="E443" s="6">
        <v>200</v>
      </c>
      <c r="F443" s="26">
        <v>20</v>
      </c>
      <c r="G443" s="18">
        <v>0</v>
      </c>
      <c r="H443" s="18">
        <v>0</v>
      </c>
    </row>
    <row r="444" spans="1:8" ht="51">
      <c r="A444" s="11" t="s">
        <v>313</v>
      </c>
      <c r="B444" s="16">
        <v>11</v>
      </c>
      <c r="C444" s="16" t="s">
        <v>332</v>
      </c>
      <c r="D444" s="6" t="s">
        <v>314</v>
      </c>
      <c r="E444" s="6"/>
      <c r="F444" s="26">
        <f>SUM(F445:F446)</f>
        <v>18994</v>
      </c>
      <c r="G444" s="18">
        <f t="shared" ref="G444:H444" si="194">SUM(G445:G446)</f>
        <v>17600</v>
      </c>
      <c r="H444" s="18">
        <f t="shared" si="194"/>
        <v>10000</v>
      </c>
    </row>
    <row r="445" spans="1:8" ht="38.25">
      <c r="A445" s="11" t="s">
        <v>21</v>
      </c>
      <c r="B445" s="16">
        <v>11</v>
      </c>
      <c r="C445" s="16" t="s">
        <v>332</v>
      </c>
      <c r="D445" s="6" t="s">
        <v>315</v>
      </c>
      <c r="E445" s="6">
        <v>200</v>
      </c>
      <c r="F445" s="26">
        <v>20</v>
      </c>
      <c r="G445" s="18">
        <v>0</v>
      </c>
      <c r="H445" s="18">
        <v>0</v>
      </c>
    </row>
    <row r="446" spans="1:8" ht="51">
      <c r="A446" s="11" t="s">
        <v>183</v>
      </c>
      <c r="B446" s="16">
        <v>11</v>
      </c>
      <c r="C446" s="16" t="s">
        <v>332</v>
      </c>
      <c r="D446" s="6" t="s">
        <v>315</v>
      </c>
      <c r="E446" s="6">
        <v>600</v>
      </c>
      <c r="F446" s="26">
        <v>18974</v>
      </c>
      <c r="G446" s="18">
        <v>17600</v>
      </c>
      <c r="H446" s="18">
        <v>10000</v>
      </c>
    </row>
    <row r="447" spans="1:8" ht="51">
      <c r="A447" s="11" t="s">
        <v>411</v>
      </c>
      <c r="B447" s="16">
        <v>11</v>
      </c>
      <c r="C447" s="16" t="s">
        <v>332</v>
      </c>
      <c r="D447" s="6" t="s">
        <v>316</v>
      </c>
      <c r="E447" s="6"/>
      <c r="F447" s="26">
        <f>SUM(F448)</f>
        <v>15</v>
      </c>
      <c r="G447" s="18">
        <f t="shared" ref="G447:H447" si="195">SUM(G448)</f>
        <v>0</v>
      </c>
      <c r="H447" s="18">
        <f t="shared" si="195"/>
        <v>0</v>
      </c>
    </row>
    <row r="448" spans="1:8" ht="38.25">
      <c r="A448" s="11" t="s">
        <v>21</v>
      </c>
      <c r="B448" s="16">
        <v>11</v>
      </c>
      <c r="C448" s="16" t="s">
        <v>332</v>
      </c>
      <c r="D448" s="6" t="s">
        <v>316</v>
      </c>
      <c r="E448" s="6">
        <v>200</v>
      </c>
      <c r="F448" s="26">
        <v>15</v>
      </c>
      <c r="G448" s="18">
        <v>0</v>
      </c>
      <c r="H448" s="18">
        <v>0</v>
      </c>
    </row>
    <row r="449" spans="1:8" ht="51" hidden="1">
      <c r="A449" s="11" t="s">
        <v>137</v>
      </c>
      <c r="B449" s="16" t="s">
        <v>347</v>
      </c>
      <c r="C449" s="16" t="s">
        <v>332</v>
      </c>
      <c r="D449" s="30" t="s">
        <v>322</v>
      </c>
      <c r="E449" s="11"/>
      <c r="F449" s="26">
        <f>SUM(F450)</f>
        <v>0</v>
      </c>
      <c r="G449" s="18"/>
      <c r="H449" s="18"/>
    </row>
    <row r="450" spans="1:8" ht="105" hidden="1" customHeight="1">
      <c r="A450" s="11" t="s">
        <v>195</v>
      </c>
      <c r="B450" s="16" t="s">
        <v>347</v>
      </c>
      <c r="C450" s="16" t="s">
        <v>332</v>
      </c>
      <c r="D450" s="30" t="s">
        <v>354</v>
      </c>
      <c r="E450" s="11"/>
      <c r="F450" s="26">
        <f>SUM(F451)</f>
        <v>0</v>
      </c>
      <c r="G450" s="18"/>
      <c r="H450" s="18"/>
    </row>
    <row r="451" spans="1:8" ht="38.25" hidden="1">
      <c r="A451" s="11" t="s">
        <v>21</v>
      </c>
      <c r="B451" s="16" t="s">
        <v>347</v>
      </c>
      <c r="C451" s="16" t="s">
        <v>332</v>
      </c>
      <c r="D451" s="30" t="s">
        <v>354</v>
      </c>
      <c r="E451" s="11">
        <v>200</v>
      </c>
      <c r="F451" s="26">
        <v>0</v>
      </c>
      <c r="G451" s="18"/>
      <c r="H451" s="18"/>
    </row>
    <row r="452" spans="1:8">
      <c r="A452" s="8" t="s">
        <v>317</v>
      </c>
      <c r="B452" s="15">
        <v>12</v>
      </c>
      <c r="C452" s="15" t="s">
        <v>333</v>
      </c>
      <c r="D452" s="6"/>
      <c r="E452" s="6"/>
      <c r="F452" s="25">
        <f>SUM(F453)</f>
        <v>1762</v>
      </c>
      <c r="G452" s="17">
        <f t="shared" ref="G452:H452" si="196">SUM(G453)</f>
        <v>0</v>
      </c>
      <c r="H452" s="17">
        <f t="shared" si="196"/>
        <v>0</v>
      </c>
    </row>
    <row r="453" spans="1:8" ht="25.5">
      <c r="A453" s="11" t="s">
        <v>318</v>
      </c>
      <c r="B453" s="16">
        <v>12</v>
      </c>
      <c r="C453" s="16" t="s">
        <v>334</v>
      </c>
      <c r="D453" s="6"/>
      <c r="E453" s="6"/>
      <c r="F453" s="26">
        <f>SUM(F461)+F454</f>
        <v>1762</v>
      </c>
      <c r="G453" s="18">
        <f t="shared" ref="G453:H453" si="197">SUM(G461)+G454</f>
        <v>0</v>
      </c>
      <c r="H453" s="18">
        <f t="shared" si="197"/>
        <v>0</v>
      </c>
    </row>
    <row r="454" spans="1:8" ht="25.5">
      <c r="A454" s="11" t="s">
        <v>52</v>
      </c>
      <c r="B454" s="16">
        <v>12</v>
      </c>
      <c r="C454" s="16" t="s">
        <v>334</v>
      </c>
      <c r="D454" s="6"/>
      <c r="E454" s="6"/>
      <c r="F454" s="26">
        <f>SUM(F455)</f>
        <v>1762</v>
      </c>
      <c r="G454" s="18">
        <f t="shared" ref="G454:H454" si="198">SUM(G455)</f>
        <v>0</v>
      </c>
      <c r="H454" s="18">
        <f t="shared" si="198"/>
        <v>0</v>
      </c>
    </row>
    <row r="455" spans="1:8" ht="38.25">
      <c r="A455" s="11" t="s">
        <v>71</v>
      </c>
      <c r="B455" s="16">
        <v>12</v>
      </c>
      <c r="C455" s="16" t="s">
        <v>334</v>
      </c>
      <c r="D455" s="6" t="s">
        <v>72</v>
      </c>
      <c r="E455" s="6"/>
      <c r="F455" s="26">
        <f>SUM(F456)</f>
        <v>1762</v>
      </c>
      <c r="G455" s="18">
        <f t="shared" ref="G455:H455" si="199">SUM(G456)</f>
        <v>0</v>
      </c>
      <c r="H455" s="18">
        <f t="shared" si="199"/>
        <v>0</v>
      </c>
    </row>
    <row r="456" spans="1:8" ht="63.75">
      <c r="A456" s="11" t="s">
        <v>319</v>
      </c>
      <c r="B456" s="16">
        <v>12</v>
      </c>
      <c r="C456" s="16" t="s">
        <v>334</v>
      </c>
      <c r="D456" s="6" t="s">
        <v>77</v>
      </c>
      <c r="E456" s="6"/>
      <c r="F456" s="26">
        <f>SUM(F459)+F457</f>
        <v>1762</v>
      </c>
      <c r="G456" s="18">
        <f t="shared" ref="G456:H456" si="200">SUM(G459)+G457</f>
        <v>0</v>
      </c>
      <c r="H456" s="18">
        <f t="shared" si="200"/>
        <v>0</v>
      </c>
    </row>
    <row r="457" spans="1:8" ht="51">
      <c r="A457" s="11" t="s">
        <v>78</v>
      </c>
      <c r="B457" s="16">
        <v>12</v>
      </c>
      <c r="C457" s="16" t="s">
        <v>334</v>
      </c>
      <c r="D457" s="6" t="s">
        <v>79</v>
      </c>
      <c r="E457" s="6"/>
      <c r="F457" s="26">
        <f>SUM(F458)</f>
        <v>350</v>
      </c>
      <c r="G457" s="18">
        <f t="shared" ref="G457:H457" si="201">SUM(G458)</f>
        <v>0</v>
      </c>
      <c r="H457" s="18">
        <f t="shared" si="201"/>
        <v>0</v>
      </c>
    </row>
    <row r="458" spans="1:8">
      <c r="A458" s="11" t="s">
        <v>22</v>
      </c>
      <c r="B458" s="16">
        <v>12</v>
      </c>
      <c r="C458" s="16" t="s">
        <v>334</v>
      </c>
      <c r="D458" s="6" t="s">
        <v>79</v>
      </c>
      <c r="E458" s="6">
        <v>800</v>
      </c>
      <c r="F458" s="26">
        <v>350</v>
      </c>
      <c r="G458" s="18">
        <v>0</v>
      </c>
      <c r="H458" s="18">
        <v>0</v>
      </c>
    </row>
    <row r="459" spans="1:8" ht="64.5" customHeight="1">
      <c r="A459" s="11" t="s">
        <v>320</v>
      </c>
      <c r="B459" s="16">
        <v>12</v>
      </c>
      <c r="C459" s="16" t="s">
        <v>334</v>
      </c>
      <c r="D459" s="6" t="s">
        <v>321</v>
      </c>
      <c r="E459" s="6"/>
      <c r="F459" s="26">
        <f>SUM(F460)</f>
        <v>1412</v>
      </c>
      <c r="G459" s="18">
        <f t="shared" ref="G459:H459" si="202">SUM(G460)</f>
        <v>0</v>
      </c>
      <c r="H459" s="18">
        <f t="shared" si="202"/>
        <v>0</v>
      </c>
    </row>
    <row r="460" spans="1:8">
      <c r="A460" s="11" t="s">
        <v>22</v>
      </c>
      <c r="B460" s="16">
        <v>12</v>
      </c>
      <c r="C460" s="16" t="s">
        <v>334</v>
      </c>
      <c r="D460" s="6" t="s">
        <v>321</v>
      </c>
      <c r="E460" s="6">
        <v>800</v>
      </c>
      <c r="F460" s="26">
        <v>1412</v>
      </c>
      <c r="G460" s="18">
        <v>0</v>
      </c>
      <c r="H460" s="18">
        <v>0</v>
      </c>
    </row>
    <row r="461" spans="1:8" ht="63.75" hidden="1">
      <c r="A461" s="11" t="s">
        <v>138</v>
      </c>
      <c r="B461" s="16">
        <v>12</v>
      </c>
      <c r="C461" s="16" t="s">
        <v>334</v>
      </c>
      <c r="D461" s="6" t="s">
        <v>322</v>
      </c>
      <c r="E461" s="6"/>
      <c r="F461" s="26">
        <f>SUM(F462)</f>
        <v>0</v>
      </c>
      <c r="G461" s="26">
        <f t="shared" ref="G461:H462" si="203">SUM(G462)</f>
        <v>0</v>
      </c>
      <c r="H461" s="26">
        <f t="shared" si="203"/>
        <v>0</v>
      </c>
    </row>
    <row r="462" spans="1:8" ht="140.25" hidden="1">
      <c r="A462" s="11" t="s">
        <v>323</v>
      </c>
      <c r="B462" s="16">
        <v>12</v>
      </c>
      <c r="C462" s="16" t="s">
        <v>334</v>
      </c>
      <c r="D462" s="6" t="s">
        <v>324</v>
      </c>
      <c r="E462" s="6"/>
      <c r="F462" s="26">
        <f>SUM(F463)</f>
        <v>0</v>
      </c>
      <c r="G462" s="26">
        <f t="shared" si="203"/>
        <v>0</v>
      </c>
      <c r="H462" s="26">
        <f t="shared" si="203"/>
        <v>0</v>
      </c>
    </row>
    <row r="463" spans="1:8" ht="89.25" hidden="1">
      <c r="A463" s="11" t="s">
        <v>325</v>
      </c>
      <c r="B463" s="16">
        <v>12</v>
      </c>
      <c r="C463" s="16" t="s">
        <v>334</v>
      </c>
      <c r="D463" s="6" t="s">
        <v>324</v>
      </c>
      <c r="E463" s="6">
        <v>800</v>
      </c>
      <c r="F463" s="26">
        <v>0</v>
      </c>
      <c r="G463" s="18">
        <v>0</v>
      </c>
      <c r="H463" s="18">
        <v>0</v>
      </c>
    </row>
    <row r="464" spans="1:8" ht="64.5">
      <c r="A464" s="43" t="s">
        <v>326</v>
      </c>
      <c r="B464" s="15">
        <v>14</v>
      </c>
      <c r="C464" s="15" t="s">
        <v>333</v>
      </c>
      <c r="D464" s="9"/>
      <c r="E464" s="9"/>
      <c r="F464" s="25">
        <f t="shared" ref="F464:F469" si="204">SUM(F465)</f>
        <v>2020.8</v>
      </c>
      <c r="G464" s="17">
        <f t="shared" ref="G464:H464" si="205">SUM(G465)</f>
        <v>2121.3000000000002</v>
      </c>
      <c r="H464" s="17">
        <f t="shared" si="205"/>
        <v>2157.5</v>
      </c>
    </row>
    <row r="465" spans="1:8" ht="53.25" customHeight="1">
      <c r="A465" s="56" t="s">
        <v>327</v>
      </c>
      <c r="B465" s="16">
        <v>14</v>
      </c>
      <c r="C465" s="16" t="s">
        <v>332</v>
      </c>
      <c r="D465" s="9"/>
      <c r="E465" s="9"/>
      <c r="F465" s="26">
        <f t="shared" si="204"/>
        <v>2020.8</v>
      </c>
      <c r="G465" s="18">
        <f t="shared" ref="G465:H465" si="206">SUM(G466)</f>
        <v>2121.3000000000002</v>
      </c>
      <c r="H465" s="18">
        <f t="shared" si="206"/>
        <v>2157.5</v>
      </c>
    </row>
    <row r="466" spans="1:8" ht="25.5">
      <c r="A466" s="11" t="s">
        <v>52</v>
      </c>
      <c r="B466" s="16">
        <v>14</v>
      </c>
      <c r="C466" s="16" t="s">
        <v>332</v>
      </c>
      <c r="D466" s="6"/>
      <c r="E466" s="6"/>
      <c r="F466" s="26">
        <f t="shared" si="204"/>
        <v>2020.8</v>
      </c>
      <c r="G466" s="18">
        <f t="shared" ref="G466:H466" si="207">SUM(G467)</f>
        <v>2121.3000000000002</v>
      </c>
      <c r="H466" s="18">
        <f t="shared" si="207"/>
        <v>2157.5</v>
      </c>
    </row>
    <row r="467" spans="1:8" ht="51">
      <c r="A467" s="11" t="s">
        <v>54</v>
      </c>
      <c r="B467" s="16">
        <v>14</v>
      </c>
      <c r="C467" s="16" t="s">
        <v>332</v>
      </c>
      <c r="D467" s="6" t="s">
        <v>53</v>
      </c>
      <c r="E467" s="6"/>
      <c r="F467" s="26">
        <f t="shared" si="204"/>
        <v>2020.8</v>
      </c>
      <c r="G467" s="18">
        <f t="shared" ref="G467:H467" si="208">SUM(G468)</f>
        <v>2121.3000000000002</v>
      </c>
      <c r="H467" s="18">
        <f t="shared" si="208"/>
        <v>2157.5</v>
      </c>
    </row>
    <row r="468" spans="1:8" ht="51">
      <c r="A468" s="11" t="s">
        <v>343</v>
      </c>
      <c r="B468" s="16">
        <v>14</v>
      </c>
      <c r="C468" s="16" t="s">
        <v>332</v>
      </c>
      <c r="D468" s="6" t="s">
        <v>55</v>
      </c>
      <c r="E468" s="6"/>
      <c r="F468" s="26">
        <f t="shared" si="204"/>
        <v>2020.8</v>
      </c>
      <c r="G468" s="18">
        <f t="shared" ref="G468:H468" si="209">SUM(G469)</f>
        <v>2121.3000000000002</v>
      </c>
      <c r="H468" s="18">
        <f t="shared" si="209"/>
        <v>2157.5</v>
      </c>
    </row>
    <row r="469" spans="1:8" ht="51">
      <c r="A469" s="11" t="s">
        <v>328</v>
      </c>
      <c r="B469" s="16">
        <v>14</v>
      </c>
      <c r="C469" s="16" t="s">
        <v>332</v>
      </c>
      <c r="D469" s="6" t="s">
        <v>329</v>
      </c>
      <c r="E469" s="6"/>
      <c r="F469" s="26">
        <f t="shared" si="204"/>
        <v>2020.8</v>
      </c>
      <c r="G469" s="18">
        <f t="shared" ref="G469:H469" si="210">SUM(G470)</f>
        <v>2121.3000000000002</v>
      </c>
      <c r="H469" s="18">
        <f t="shared" si="210"/>
        <v>2157.5</v>
      </c>
    </row>
    <row r="470" spans="1:8">
      <c r="A470" s="11" t="s">
        <v>330</v>
      </c>
      <c r="B470" s="16">
        <v>14</v>
      </c>
      <c r="C470" s="16" t="s">
        <v>332</v>
      </c>
      <c r="D470" s="6" t="s">
        <v>329</v>
      </c>
      <c r="E470" s="6">
        <v>500</v>
      </c>
      <c r="F470" s="26">
        <v>2020.8</v>
      </c>
      <c r="G470" s="18">
        <v>2121.3000000000002</v>
      </c>
      <c r="H470" s="18">
        <v>2157.5</v>
      </c>
    </row>
    <row r="471" spans="1:8">
      <c r="A471" s="8" t="s">
        <v>331</v>
      </c>
      <c r="B471" s="8"/>
      <c r="C471" s="8"/>
      <c r="D471" s="8"/>
      <c r="E471" s="8"/>
      <c r="F471" s="25">
        <f>SUM(F13)+F137+F147+F185+F205+F371+F402+F438+F452+F464+F199</f>
        <v>998134.40000000014</v>
      </c>
      <c r="G471" s="25">
        <f>SUM(G13)+G137+G147+G185+G205+G371+G402+G438+G452+G464+G199</f>
        <v>841698.9</v>
      </c>
      <c r="H471" s="25">
        <f>SUM(H13)+H137+H147+H185+H205+H371+H402+H438+H452+H464+H199</f>
        <v>752405.39999999991</v>
      </c>
    </row>
    <row r="472" spans="1:8" ht="15.75">
      <c r="A472" s="2"/>
    </row>
  </sheetData>
  <mergeCells count="16">
    <mergeCell ref="F10:F11"/>
    <mergeCell ref="A7:H7"/>
    <mergeCell ref="A8:H8"/>
    <mergeCell ref="A9:H9"/>
    <mergeCell ref="H10:H11"/>
    <mergeCell ref="A10:A11"/>
    <mergeCell ref="B10:B11"/>
    <mergeCell ref="C10:C11"/>
    <mergeCell ref="D10:D11"/>
    <mergeCell ref="E10:E11"/>
    <mergeCell ref="G10:G11"/>
    <mergeCell ref="A1:H1"/>
    <mergeCell ref="A2:H2"/>
    <mergeCell ref="A3:H3"/>
    <mergeCell ref="A4:H4"/>
    <mergeCell ref="A5:H5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2023-12-21T06:36:55Z</dcterms:modified>
</cp:coreProperties>
</file>